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mcguinness\Desktop\"/>
    </mc:Choice>
  </mc:AlternateContent>
  <bookViews>
    <workbookView xWindow="0" yWindow="0" windowWidth="28800" windowHeight="12105" tabRatio="941"/>
  </bookViews>
  <sheets>
    <sheet name="Figure 1" sheetId="52" r:id="rId1"/>
    <sheet name="Figure 2" sheetId="53" r:id="rId2"/>
    <sheet name="Figure 3" sheetId="45" r:id="rId3"/>
    <sheet name="Figure 4" sheetId="46" r:id="rId4"/>
    <sheet name="Figure 5" sheetId="47" r:id="rId5"/>
    <sheet name="Figure 6" sheetId="40" r:id="rId6"/>
    <sheet name="Figure 7" sheetId="44" r:id="rId7"/>
    <sheet name="Figure 8" sheetId="48" r:id="rId8"/>
    <sheet name="Figure 9" sheetId="49" r:id="rId9"/>
    <sheet name="Figure 10" sheetId="54" r:id="rId10"/>
    <sheet name="Figure 11" sheetId="43" r:id="rId11"/>
    <sheet name="Figure 12" sheetId="42" r:id="rId12"/>
    <sheet name="Figure 13" sheetId="51" r:id="rId13"/>
    <sheet name="Figure 14" sheetId="50" r:id="rId14"/>
    <sheet name="Figure 15" sheetId="56" r:id="rId15"/>
    <sheet name="Figure 16" sheetId="68" r:id="rId16"/>
    <sheet name="Figure 17" sheetId="70" r:id="rId17"/>
    <sheet name="Figure 18" sheetId="72" r:id="rId18"/>
    <sheet name="Figure 19" sheetId="71" r:id="rId19"/>
    <sheet name="Figure 20" sheetId="92" r:id="rId20"/>
    <sheet name="Figure 21" sheetId="78" r:id="rId21"/>
    <sheet name="Figure 22" sheetId="73" r:id="rId22"/>
    <sheet name="Figure 23" sheetId="74" r:id="rId23"/>
    <sheet name="Figure 24" sheetId="75" r:id="rId24"/>
    <sheet name="Figure 25" sheetId="79" r:id="rId25"/>
    <sheet name="Figure 26" sheetId="76" r:id="rId26"/>
    <sheet name="Figure 27" sheetId="77" r:id="rId27"/>
    <sheet name="Figure 28" sheetId="80" r:id="rId28"/>
    <sheet name="Figure 29" sheetId="81" r:id="rId29"/>
    <sheet name="Figure 30" sheetId="83" r:id="rId30"/>
    <sheet name="Figure 31" sheetId="84" r:id="rId31"/>
    <sheet name="Figure 32" sheetId="85" r:id="rId32"/>
    <sheet name="Figure 33" sheetId="86" r:id="rId33"/>
    <sheet name="Figure 34" sheetId="88" r:id="rId34"/>
    <sheet name="Figure 35" sheetId="59" r:id="rId35"/>
    <sheet name="Figure 36" sheetId="60" r:id="rId36"/>
    <sheet name="Figure 37" sheetId="62" r:id="rId37"/>
    <sheet name="Figure 38" sheetId="91" r:id="rId38"/>
    <sheet name="Figure 39" sheetId="63" r:id="rId39"/>
    <sheet name="Figure 40" sheetId="64" r:id="rId40"/>
    <sheet name="Figure 41" sheetId="65" r:id="rId41"/>
    <sheet name="Figure 42" sheetId="66" r:id="rId42"/>
    <sheet name="Figure 43" sheetId="61" r:id="rId43"/>
    <sheet name="Figure 44" sheetId="89" r:id="rId44"/>
    <sheet name="Figure 45" sheetId="90" r:id="rId45"/>
  </sheets>
  <externalReferences>
    <externalReference r:id="rId46"/>
  </externalReference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TRNR_ee1a0ed7d57e4da9aac23fc6d77a077b_390_86" hidden="1">'Figure 8'!#REF!</definedName>
  </definedNames>
  <calcPr calcId="162913"/>
</workbook>
</file>

<file path=xl/calcChain.xml><?xml version="1.0" encoding="utf-8"?>
<calcChain xmlns="http://schemas.openxmlformats.org/spreadsheetml/2006/main">
  <c r="B20" i="47" l="1"/>
  <c r="R4" i="68" l="1"/>
  <c r="R5" i="68"/>
  <c r="R6" i="68"/>
  <c r="R7" i="68"/>
  <c r="R8" i="68"/>
  <c r="R9" i="68"/>
  <c r="R10" i="68"/>
  <c r="R11" i="68"/>
  <c r="R12" i="68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3" i="68"/>
  <c r="S4" i="68"/>
  <c r="S5" i="68"/>
  <c r="S6" i="68"/>
  <c r="S7" i="68"/>
  <c r="S8" i="68"/>
  <c r="S9" i="68"/>
  <c r="S10" i="68"/>
  <c r="S11" i="68"/>
  <c r="S12" i="68"/>
  <c r="S13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3" i="68"/>
  <c r="C8" i="90" l="1"/>
  <c r="D8" i="90"/>
  <c r="E8" i="90"/>
  <c r="F8" i="90"/>
  <c r="B8" i="90"/>
  <c r="C9" i="89"/>
  <c r="D9" i="89"/>
  <c r="E9" i="89"/>
  <c r="F9" i="89"/>
  <c r="B9" i="89"/>
  <c r="C18" i="91" l="1"/>
  <c r="C17" i="91"/>
  <c r="B17" i="91"/>
  <c r="C16" i="91"/>
  <c r="B16" i="91"/>
  <c r="C15" i="91"/>
  <c r="B15" i="91"/>
  <c r="F14" i="61" l="1"/>
  <c r="H14" i="61" s="1"/>
  <c r="F13" i="61"/>
  <c r="H13" i="61" s="1"/>
  <c r="F12" i="61"/>
  <c r="H12" i="61" s="1"/>
  <c r="F11" i="61"/>
  <c r="H11" i="61" s="1"/>
  <c r="F10" i="61"/>
  <c r="H10" i="61" s="1"/>
  <c r="F9" i="61"/>
  <c r="H9" i="61" s="1"/>
  <c r="F8" i="61"/>
  <c r="H8" i="61" s="1"/>
  <c r="F7" i="61"/>
  <c r="H7" i="61" s="1"/>
  <c r="F6" i="61"/>
  <c r="H6" i="61" s="1"/>
  <c r="F5" i="61"/>
  <c r="H5" i="61" s="1"/>
  <c r="AO5" i="60"/>
  <c r="AN5" i="60"/>
  <c r="AM5" i="60"/>
  <c r="AL5" i="60"/>
  <c r="AK5" i="60"/>
  <c r="AJ5" i="60"/>
  <c r="AI5" i="60"/>
  <c r="AH5" i="60"/>
  <c r="AG5" i="60"/>
  <c r="AF5" i="60"/>
  <c r="AE5" i="60"/>
  <c r="AD5" i="60"/>
  <c r="AC5" i="60"/>
  <c r="AB5" i="60"/>
  <c r="AA5" i="60"/>
  <c r="Z5" i="60"/>
  <c r="Y5" i="60"/>
  <c r="X5" i="60"/>
  <c r="W5" i="60"/>
  <c r="V5" i="60"/>
  <c r="U5" i="60"/>
  <c r="T5" i="60"/>
  <c r="S5" i="60"/>
  <c r="R5" i="60"/>
  <c r="Q5" i="60"/>
  <c r="P5" i="60"/>
  <c r="O5" i="60"/>
  <c r="N5" i="60"/>
  <c r="M5" i="60"/>
  <c r="L5" i="60"/>
  <c r="K5" i="60"/>
  <c r="J5" i="60"/>
  <c r="I5" i="60"/>
  <c r="H5" i="60"/>
  <c r="G5" i="60"/>
  <c r="F5" i="60"/>
  <c r="E5" i="60"/>
  <c r="D5" i="60"/>
  <c r="C5" i="60"/>
  <c r="B5" i="60"/>
  <c r="E6" i="56" l="1"/>
  <c r="F6" i="56"/>
  <c r="F13" i="56"/>
  <c r="E8" i="56"/>
  <c r="F8" i="56"/>
  <c r="E9" i="56"/>
  <c r="F9" i="56"/>
  <c r="E10" i="56"/>
  <c r="F10" i="56"/>
  <c r="E11" i="56"/>
  <c r="F11" i="56"/>
  <c r="E12" i="56"/>
  <c r="F12" i="56"/>
  <c r="E13" i="56"/>
  <c r="E14" i="56"/>
  <c r="F14" i="56"/>
  <c r="E15" i="56"/>
  <c r="F15" i="56"/>
  <c r="F7" i="56"/>
  <c r="E7" i="56"/>
  <c r="E19" i="46" l="1"/>
  <c r="C20" i="46"/>
  <c r="D20" i="46"/>
  <c r="E20" i="46"/>
  <c r="F20" i="46"/>
  <c r="G20" i="46"/>
  <c r="H20" i="46"/>
  <c r="I20" i="46"/>
  <c r="J20" i="46"/>
  <c r="K20" i="46"/>
  <c r="L20" i="46"/>
  <c r="B20" i="46"/>
  <c r="F19" i="46"/>
  <c r="C19" i="46"/>
  <c r="D19" i="46"/>
  <c r="G19" i="46"/>
  <c r="H19" i="46"/>
  <c r="I19" i="46"/>
  <c r="J19" i="46"/>
  <c r="K19" i="46"/>
  <c r="L19" i="46"/>
  <c r="M19" i="46"/>
  <c r="B19" i="46"/>
  <c r="F11" i="47"/>
  <c r="F12" i="47"/>
  <c r="F13" i="47"/>
  <c r="F14" i="47"/>
  <c r="F15" i="47"/>
  <c r="F16" i="47"/>
  <c r="F17" i="47"/>
  <c r="F18" i="47"/>
  <c r="F10" i="47"/>
  <c r="G11" i="47"/>
  <c r="H11" i="47"/>
  <c r="G12" i="47"/>
  <c r="H12" i="47"/>
  <c r="G13" i="47"/>
  <c r="H13" i="47"/>
  <c r="G14" i="47"/>
  <c r="H14" i="47"/>
  <c r="G15" i="47"/>
  <c r="H15" i="47"/>
  <c r="G16" i="47"/>
  <c r="H16" i="47"/>
  <c r="G17" i="47"/>
  <c r="H17" i="47"/>
  <c r="G18" i="47"/>
  <c r="H18" i="47"/>
  <c r="H10" i="47"/>
  <c r="G10" i="47"/>
  <c r="P21" i="46" l="1"/>
  <c r="Q21" i="46"/>
  <c r="R21" i="46"/>
  <c r="P22" i="46"/>
  <c r="Q22" i="46"/>
  <c r="R22" i="46"/>
  <c r="P23" i="46"/>
  <c r="Q23" i="46"/>
  <c r="R23" i="46"/>
  <c r="P24" i="46"/>
  <c r="Q24" i="46"/>
  <c r="R24" i="46"/>
  <c r="P25" i="46"/>
  <c r="Q25" i="46"/>
  <c r="R25" i="46"/>
  <c r="P26" i="46"/>
  <c r="Q26" i="46"/>
  <c r="R26" i="46"/>
  <c r="P27" i="46"/>
  <c r="Q27" i="46"/>
  <c r="R27" i="46"/>
  <c r="P28" i="46"/>
  <c r="Q28" i="46"/>
  <c r="R28" i="46"/>
  <c r="Q20" i="46"/>
  <c r="R20" i="46"/>
  <c r="P20" i="46"/>
  <c r="S21" i="46"/>
  <c r="S22" i="46"/>
  <c r="S23" i="46"/>
  <c r="S24" i="46"/>
  <c r="S25" i="46"/>
  <c r="S26" i="46"/>
  <c r="S27" i="46"/>
  <c r="S28" i="46"/>
  <c r="S20" i="46"/>
  <c r="P6" i="46"/>
  <c r="P7" i="46"/>
  <c r="P8" i="46"/>
  <c r="P9" i="46"/>
  <c r="P10" i="46"/>
  <c r="P11" i="46"/>
  <c r="P12" i="46"/>
  <c r="P13" i="46"/>
  <c r="P14" i="46"/>
  <c r="P15" i="46"/>
  <c r="P16" i="46"/>
  <c r="P17" i="46"/>
  <c r="P5" i="46"/>
  <c r="S6" i="46"/>
  <c r="S7" i="46"/>
  <c r="S8" i="46"/>
  <c r="S9" i="46"/>
  <c r="S10" i="46"/>
  <c r="S11" i="46"/>
  <c r="S12" i="46"/>
  <c r="S13" i="46"/>
  <c r="S14" i="46"/>
  <c r="S15" i="46"/>
  <c r="S16" i="46"/>
  <c r="S17" i="46"/>
  <c r="S5" i="46"/>
  <c r="R6" i="46"/>
  <c r="R7" i="46"/>
  <c r="R8" i="46"/>
  <c r="R9" i="46"/>
  <c r="R10" i="46"/>
  <c r="R11" i="46"/>
  <c r="R12" i="46"/>
  <c r="R13" i="46"/>
  <c r="R14" i="46"/>
  <c r="R15" i="46"/>
  <c r="R16" i="46"/>
  <c r="R17" i="46"/>
  <c r="R5" i="46"/>
  <c r="Q6" i="46"/>
  <c r="Q7" i="46"/>
  <c r="Q8" i="46"/>
  <c r="Q9" i="46"/>
  <c r="Q10" i="46"/>
  <c r="Q11" i="46"/>
  <c r="Q12" i="46"/>
  <c r="Q13" i="46"/>
  <c r="Q14" i="46"/>
  <c r="Q15" i="46"/>
  <c r="Q16" i="46"/>
  <c r="Q17" i="46"/>
  <c r="Q5" i="46"/>
  <c r="I10" i="45" l="1"/>
  <c r="J10" i="45"/>
  <c r="J12" i="45"/>
  <c r="K12" i="45"/>
  <c r="I13" i="45"/>
  <c r="I17" i="45"/>
  <c r="K17" i="45"/>
  <c r="J9" i="45"/>
  <c r="K9" i="45"/>
  <c r="L9" i="45"/>
  <c r="I9" i="45" s="1"/>
  <c r="H10" i="45"/>
  <c r="H11" i="45"/>
  <c r="H12" i="45"/>
  <c r="H13" i="45"/>
  <c r="H14" i="45"/>
  <c r="H15" i="45"/>
  <c r="H16" i="45"/>
  <c r="H17" i="45"/>
  <c r="H9" i="45"/>
  <c r="L10" i="45"/>
  <c r="K10" i="45" s="1"/>
  <c r="L11" i="45"/>
  <c r="I11" i="45" s="1"/>
  <c r="L12" i="45"/>
  <c r="I12" i="45" s="1"/>
  <c r="L13" i="45"/>
  <c r="J13" i="45" s="1"/>
  <c r="L14" i="45"/>
  <c r="I14" i="45" s="1"/>
  <c r="L15" i="45"/>
  <c r="J15" i="45" s="1"/>
  <c r="L16" i="45"/>
  <c r="I16" i="45" s="1"/>
  <c r="L17" i="45"/>
  <c r="J17" i="45" s="1"/>
  <c r="K15" i="45" l="1"/>
  <c r="I15" i="45"/>
  <c r="K14" i="45"/>
  <c r="J14" i="45"/>
  <c r="K11" i="45"/>
  <c r="K16" i="45"/>
  <c r="J11" i="45"/>
  <c r="J16" i="45"/>
  <c r="K13" i="45"/>
  <c r="E6" i="43"/>
  <c r="E7" i="43"/>
  <c r="E8" i="43"/>
  <c r="E9" i="43"/>
  <c r="E10" i="43"/>
  <c r="E5" i="43"/>
</calcChain>
</file>

<file path=xl/sharedStrings.xml><?xml version="1.0" encoding="utf-8"?>
<sst xmlns="http://schemas.openxmlformats.org/spreadsheetml/2006/main" count="1088" uniqueCount="505">
  <si>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</si>
  <si>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</si>
  <si>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</si>
  <si>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</si>
  <si>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</si>
  <si>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</si>
  <si>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</si>
  <si>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</si>
  <si>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</si>
  <si>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</si>
  <si>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</si>
  <si>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</si>
  <si>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</si>
  <si>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</si>
  <si>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</si>
  <si>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</si>
  <si>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</si>
  <si>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Consumption</t>
  </si>
  <si>
    <t>Government</t>
  </si>
  <si>
    <t>Modified Investment</t>
  </si>
  <si>
    <t>Modified Domestic Demand</t>
  </si>
  <si>
    <t>2019</t>
  </si>
  <si>
    <t>2020</t>
  </si>
  <si>
    <t>2021</t>
  </si>
  <si>
    <t>2022f</t>
  </si>
  <si>
    <t>2023f</t>
  </si>
  <si>
    <t>2024f</t>
  </si>
  <si>
    <t>Current Conditions</t>
  </si>
  <si>
    <t>Consumer Sentiment</t>
  </si>
  <si>
    <t>Consumer Expectations</t>
  </si>
  <si>
    <t>Services</t>
  </si>
  <si>
    <t>Personal
Consumption
of Goods
and Services</t>
  </si>
  <si>
    <t>Net Exp.
by Central
and Local
Government
on Current
Goods and
Services</t>
  </si>
  <si>
    <t>Modified
Gross
Domestic
Fixed
Capital
Formation</t>
  </si>
  <si>
    <t>Modified
Final
Domestic
Demand</t>
  </si>
  <si>
    <t>Government Consumption</t>
  </si>
  <si>
    <t>Investment (Modified)</t>
  </si>
  <si>
    <t>Modified Final Domestic Demand</t>
  </si>
  <si>
    <t>Agricul.
Forestry
and
Fishing</t>
  </si>
  <si>
    <t>Industry
(excl.
Constr.)</t>
  </si>
  <si>
    <t>of which 
Manufac-
turing</t>
  </si>
  <si>
    <t>Constr.</t>
  </si>
  <si>
    <t>Distrib.,
Transport,
Hotels 
and
Restaur-
ants</t>
  </si>
  <si>
    <t>Inform.
and
Comm.</t>
  </si>
  <si>
    <t>Financial
and
Insurance
Activities</t>
  </si>
  <si>
    <t>Real
Estate
Activities</t>
  </si>
  <si>
    <t>Profess.,
Admin
and
Support
Services</t>
  </si>
  <si>
    <t>Public
Admin,
Edu.
and
Health</t>
  </si>
  <si>
    <t>Arts,
Ent.
and
Other
Services</t>
  </si>
  <si>
    <t>GVA at
Constant
Basic
Prices</t>
  </si>
  <si>
    <t>Other Sectors</t>
  </si>
  <si>
    <t>Industry (excl. Construction)</t>
  </si>
  <si>
    <t>Information and Communication</t>
  </si>
  <si>
    <t>GVA Growth</t>
  </si>
  <si>
    <t>Foreign-owned MNE dominated</t>
  </si>
  <si>
    <t>Other</t>
  </si>
  <si>
    <t>Total</t>
  </si>
  <si>
    <t>Index</t>
  </si>
  <si>
    <t>Monthly inflation (CPI)</t>
  </si>
  <si>
    <t>Annual inflation (CPI)</t>
  </si>
  <si>
    <t>Annual inflation (HICP)</t>
  </si>
  <si>
    <t>Value</t>
  </si>
  <si>
    <t>Volume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</si>
  <si>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</si>
  <si>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</si>
  <si>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</si>
  <si>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</si>
  <si>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</si>
  <si>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</si>
  <si>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</si>
  <si>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</si>
  <si>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</si>
  <si>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</si>
  <si>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</si>
  <si>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</si>
  <si>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</si>
  <si>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</si>
  <si>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</si>
  <si>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</si>
  <si>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</si>
  <si>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</si>
  <si>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</si>
  <si>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</si>
  <si>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</si>
  <si>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</si>
  <si>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</si>
  <si>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</si>
  <si>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</si>
  <si>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</si>
  <si>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</si>
  <si>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</si>
  <si>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</si>
  <si>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</si>
  <si>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</si>
  <si>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</si>
  <si>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</si>
  <si>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</si>
  <si>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</si>
  <si>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</si>
  <si>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</si>
  <si>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</si>
  <si>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</si>
  <si>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</si>
  <si>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Confidence Indicator</t>
  </si>
  <si>
    <t>Financial Situation (1 yr)</t>
  </si>
  <si>
    <t>Price Trends (1 yr)</t>
  </si>
  <si>
    <t>Major Purchases (1 yr)</t>
  </si>
  <si>
    <t>Savings (1 yr)</t>
  </si>
  <si>
    <t>Figure 1: Consumption, MDD and Employment</t>
  </si>
  <si>
    <t>QB3</t>
  </si>
  <si>
    <t>Employment</t>
  </si>
  <si>
    <t>QB2</t>
  </si>
  <si>
    <t>Figure 2: HICP Inflation</t>
  </si>
  <si>
    <t>QB3 2022</t>
  </si>
  <si>
    <t>HICP</t>
  </si>
  <si>
    <t>HICP Exlcuding Energy</t>
  </si>
  <si>
    <t>QB2 2022</t>
  </si>
  <si>
    <t>Figure 3: Contributions to Growth in Modified Final Domestic Demand</t>
  </si>
  <si>
    <t>Figure 4: Contributions to GVA Growth</t>
  </si>
  <si>
    <t>Figure 6: Consumer Sentiment Index</t>
  </si>
  <si>
    <t>Source: KBC Bank Ireland</t>
  </si>
  <si>
    <t>Source: CSO</t>
  </si>
  <si>
    <t>Source: Allied Irish Bank</t>
  </si>
  <si>
    <t>Figure 8: PMI Input and Output Prices</t>
  </si>
  <si>
    <t>Source: Allied Irish Banks</t>
  </si>
  <si>
    <t>Real</t>
  </si>
  <si>
    <t>Nominal</t>
  </si>
  <si>
    <t>2021e</t>
  </si>
  <si>
    <t>Source: European Commission Survey</t>
  </si>
  <si>
    <t>Source: CSO and Central Bank of Ireland</t>
  </si>
  <si>
    <t>Hours Worked</t>
  </si>
  <si>
    <t>Monthly Estimate</t>
  </si>
  <si>
    <t>LFS Employees</t>
  </si>
  <si>
    <t>Year</t>
  </si>
  <si>
    <t>Compensation.</t>
  </si>
  <si>
    <t>Other Income</t>
  </si>
  <si>
    <t>Taxes and Transfers</t>
  </si>
  <si>
    <t>Gross Disposable Income (Nominal)</t>
  </si>
  <si>
    <t>Gross Disposable Income (Real)</t>
  </si>
  <si>
    <t xml:space="preserve">Inflation </t>
  </si>
  <si>
    <t>Employees</t>
  </si>
  <si>
    <t>CPE</t>
  </si>
  <si>
    <t>Employment Share</t>
  </si>
  <si>
    <t>Hourly Earnings Share</t>
  </si>
  <si>
    <t>Hours Worked Share</t>
  </si>
  <si>
    <t>Total Sectoral Earnings</t>
  </si>
  <si>
    <t>ICT</t>
  </si>
  <si>
    <t>Finance</t>
  </si>
  <si>
    <t>Public admin</t>
  </si>
  <si>
    <t>Professional</t>
  </si>
  <si>
    <t>Health</t>
  </si>
  <si>
    <t>Construction</t>
  </si>
  <si>
    <t>Transport</t>
  </si>
  <si>
    <t>Industry</t>
  </si>
  <si>
    <t>Education</t>
  </si>
  <si>
    <t>Retail</t>
  </si>
  <si>
    <t>Accom</t>
  </si>
  <si>
    <t>Admin</t>
  </si>
  <si>
    <t>Arts</t>
  </si>
  <si>
    <t>Average Hourly Earnings (Q1 2022) (rhs)</t>
  </si>
  <si>
    <t>Q1 2008</t>
  </si>
  <si>
    <t>Q1 2021</t>
  </si>
  <si>
    <t>Prof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</si>
  <si>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</si>
  <si>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</si>
  <si>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</si>
  <si>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</si>
  <si>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</si>
  <si>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</si>
  <si>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</si>
  <si>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</si>
  <si>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</si>
  <si>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</si>
  <si>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</si>
  <si>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</si>
  <si>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</si>
  <si>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</si>
  <si>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</si>
  <si>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</si>
  <si>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</si>
  <si>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</si>
  <si>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</si>
  <si>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</si>
  <si>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</si>
  <si>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</si>
  <si>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</si>
  <si>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</si>
  <si>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</si>
  <si>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</si>
  <si>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</si>
  <si>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</si>
  <si>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</si>
  <si>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</si>
  <si>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</si>
  <si>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</si>
  <si>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</si>
  <si>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</si>
  <si>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</si>
  <si>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</si>
  <si>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</si>
  <si>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ILO Unemployment</t>
  </si>
  <si>
    <t>Unemployment and PALF</t>
  </si>
  <si>
    <t>IE</t>
  </si>
  <si>
    <t>EA</t>
  </si>
  <si>
    <t>DE</t>
  </si>
  <si>
    <t>FR</t>
  </si>
  <si>
    <t>NL</t>
  </si>
  <si>
    <t>2022Q2</t>
  </si>
  <si>
    <t>May</t>
  </si>
  <si>
    <t>World Uncertainty Index (lhs)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</si>
  <si>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</si>
  <si>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</si>
  <si>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</si>
  <si>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</si>
  <si>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</si>
  <si>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</si>
  <si>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</si>
  <si>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</si>
  <si>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</si>
  <si>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</si>
  <si>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</si>
  <si>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</si>
  <si>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</si>
  <si>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</si>
  <si>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</si>
  <si>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Building and Construction</t>
  </si>
  <si>
    <t>Machinery and Equipment excluding Aircraft relating to Leasing</t>
  </si>
  <si>
    <t>Intangibles excluding R&amp;D related IP imports</t>
  </si>
  <si>
    <t>4 Quarter Rolling Totals</t>
  </si>
  <si>
    <t>Completions</t>
  </si>
  <si>
    <t>New Home Loans</t>
  </si>
  <si>
    <t>Commencements</t>
  </si>
  <si>
    <t>Planning Permissions</t>
  </si>
  <si>
    <t>New House Prices (RHS)</t>
  </si>
  <si>
    <t>Rents (rhs)</t>
  </si>
  <si>
    <t>Source: CSO, DoHLGH, BPFI, Central Bank of Ireland</t>
  </si>
  <si>
    <t>Volume of Production Index in Building and Construction (Seasonally Adjusted)</t>
  </si>
  <si>
    <t>All building and construction</t>
  </si>
  <si>
    <t>Residential building</t>
  </si>
  <si>
    <t>Non-residential building</t>
  </si>
  <si>
    <t>Civil engineering</t>
  </si>
  <si>
    <t>Exports</t>
  </si>
  <si>
    <t>Food, Beverages                                                                              and Tobacco</t>
  </si>
  <si>
    <t>Raw Materials                                                              and Oils</t>
  </si>
  <si>
    <t>Chemicals</t>
  </si>
  <si>
    <t>Medical and                                                              Pharmaceutical</t>
  </si>
  <si>
    <t>Machinery &amp;                                                                                  Manufactured Goods</t>
  </si>
  <si>
    <t>Commodities</t>
  </si>
  <si>
    <t>Tourism &amp; Transport</t>
  </si>
  <si>
    <t>Insurance &amp; Financial</t>
  </si>
  <si>
    <t>ICT Services</t>
  </si>
  <si>
    <t>Business Services</t>
  </si>
  <si>
    <t>Royalties/licences</t>
  </si>
  <si>
    <t>Other Services</t>
  </si>
  <si>
    <t>Imports</t>
  </si>
  <si>
    <t xml:space="preserve"> </t>
  </si>
  <si>
    <t>date</t>
  </si>
  <si>
    <t>All Items - Exports</t>
  </si>
  <si>
    <t>All Items - Imports</t>
  </si>
  <si>
    <t>Merchandise Exports</t>
  </si>
  <si>
    <t>Merchandise Imports</t>
  </si>
  <si>
    <t>Services Exports</t>
  </si>
  <si>
    <t>Services Imports</t>
  </si>
  <si>
    <t>Primary Income Inflows</t>
  </si>
  <si>
    <t>Primary Income Outflows</t>
  </si>
  <si>
    <t>Secondary Income Inflows</t>
  </si>
  <si>
    <t>Secondary Income Outflows</t>
  </si>
  <si>
    <t>Current Account Balance</t>
  </si>
  <si>
    <t>Energy</t>
  </si>
  <si>
    <t>Agriculture - Food</t>
  </si>
  <si>
    <t>Fertilizers</t>
  </si>
  <si>
    <t>Metals and Minerals</t>
  </si>
  <si>
    <t>EU-28</t>
  </si>
  <si>
    <t>EU-27</t>
  </si>
  <si>
    <t>EU</t>
  </si>
  <si>
    <t>UK</t>
  </si>
  <si>
    <t>Ex-EU</t>
  </si>
  <si>
    <t>World</t>
  </si>
  <si>
    <t>ROW</t>
  </si>
  <si>
    <t>Country</t>
  </si>
  <si>
    <t>GB</t>
  </si>
  <si>
    <t>US</t>
  </si>
  <si>
    <t>RU</t>
  </si>
  <si>
    <t>NI</t>
  </si>
  <si>
    <t>TR</t>
  </si>
  <si>
    <t>CZ</t>
  </si>
  <si>
    <t>IN</t>
  </si>
  <si>
    <t>SE</t>
  </si>
  <si>
    <t>BE</t>
  </si>
  <si>
    <t>NO</t>
  </si>
  <si>
    <t>FI</t>
  </si>
  <si>
    <t>DK</t>
  </si>
  <si>
    <t>KR</t>
  </si>
  <si>
    <t>Merchandise</t>
  </si>
  <si>
    <t>Merchanting</t>
  </si>
  <si>
    <t>Goods for Processing</t>
  </si>
  <si>
    <t>Electricity</t>
  </si>
  <si>
    <t>Gas</t>
  </si>
  <si>
    <t>Liquid fuels (rhs)</t>
  </si>
  <si>
    <t>Diesel</t>
  </si>
  <si>
    <t>Petrol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</si>
  <si>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</si>
  <si>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</si>
  <si>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</si>
  <si>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</si>
  <si>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</si>
  <si>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</si>
  <si>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</si>
  <si>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</si>
  <si>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</si>
  <si>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</si>
  <si>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</si>
  <si>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</si>
  <si>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2022M05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</si>
  <si>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</si>
  <si>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</si>
  <si>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</si>
  <si>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</si>
  <si>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</si>
  <si>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</si>
  <si>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</si>
  <si>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</si>
  <si>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</si>
  <si>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</si>
  <si>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</si>
  <si>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</si>
  <si>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</si>
  <si>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</si>
  <si>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</si>
  <si>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</si>
  <si>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</si>
  <si>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</si>
  <si>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</si>
  <si>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</si>
  <si>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</si>
  <si>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</si>
  <si>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</si>
  <si>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</si>
  <si>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</si>
  <si>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</si>
  <si>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</si>
  <si>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</si>
  <si>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</si>
  <si>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</si>
  <si>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</si>
  <si>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</si>
  <si>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</si>
  <si>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</si>
  <si>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</si>
  <si>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</si>
  <si>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Food including alcohol and tobacco</t>
  </si>
  <si>
    <t>Processed food including alcohol and tobacco</t>
  </si>
  <si>
    <t>Unprocessed food</t>
  </si>
  <si>
    <t>Non-energy industrial goods</t>
  </si>
  <si>
    <t>Non-energy industrial goods, durables only</t>
  </si>
  <si>
    <t>Global Supply Chain Pressure Index</t>
  </si>
  <si>
    <t>Source: Federal Reserve Bank of New York</t>
  </si>
  <si>
    <t xml:space="preserve">Food </t>
  </si>
  <si>
    <t>NEIG</t>
  </si>
  <si>
    <t xml:space="preserve">Energy </t>
  </si>
  <si>
    <t>Food Wholesale (rhs)</t>
  </si>
  <si>
    <t>Domestic Manufacturing (rhs)</t>
  </si>
  <si>
    <t>Agricultural Input Prices (lhs)</t>
  </si>
  <si>
    <t>Agricultural Output Prices (lhs)</t>
  </si>
  <si>
    <t>House Prices (rhs)</t>
  </si>
  <si>
    <t>Revenue</t>
  </si>
  <si>
    <t>Temporary Spending</t>
  </si>
  <si>
    <t>Core Spending</t>
  </si>
  <si>
    <t>Interest</t>
  </si>
  <si>
    <t>Primary Balance</t>
  </si>
  <si>
    <t>Interest Growth Differential</t>
  </si>
  <si>
    <t>DDA</t>
  </si>
  <si>
    <t>Great Britain</t>
  </si>
  <si>
    <t>USA</t>
  </si>
  <si>
    <t>Russia</t>
  </si>
  <si>
    <t>Northern Ireland</t>
  </si>
  <si>
    <t>Netherlands</t>
  </si>
  <si>
    <t>Turkey</t>
  </si>
  <si>
    <t>Czech Rep</t>
  </si>
  <si>
    <t>India</t>
  </si>
  <si>
    <t>Sweden</t>
  </si>
  <si>
    <t>Belgium</t>
  </si>
  <si>
    <t>Norway</t>
  </si>
  <si>
    <t>Germany</t>
  </si>
  <si>
    <t>France</t>
  </si>
  <si>
    <t>Finland</t>
  </si>
  <si>
    <t>Denmark</t>
  </si>
  <si>
    <t>South Korea</t>
  </si>
  <si>
    <t>Other Countries</t>
  </si>
  <si>
    <t>February</t>
  </si>
  <si>
    <t>March</t>
  </si>
  <si>
    <t>April</t>
  </si>
  <si>
    <t>Other Contact-Intensive</t>
  </si>
  <si>
    <t>Public</t>
  </si>
  <si>
    <t>Non-Contact</t>
  </si>
  <si>
    <t>Industry/Construction</t>
  </si>
  <si>
    <t>Accomodation</t>
  </si>
  <si>
    <t>Age</t>
  </si>
  <si>
    <t>All</t>
  </si>
  <si>
    <t>Under 25 years</t>
  </si>
  <si>
    <t>25 years and over</t>
  </si>
  <si>
    <t>N</t>
  </si>
  <si>
    <t>Sector</t>
  </si>
  <si>
    <t>G WHOLESALE AND RETAIL TRADE;REPAIR OF MOTOR VEHICLES AND MOTORCYCLES</t>
  </si>
  <si>
    <t>I ACCOMMODATION AND FOOD SERVICE ACTIVITIES</t>
  </si>
  <si>
    <t>R-S ARTS, ENTERTAINMENT, RECREATION AND OTHER SERVICE ACTIVITIES</t>
  </si>
  <si>
    <t>All NACE Sectors (B-S)</t>
  </si>
  <si>
    <t>No. of recipients</t>
  </si>
  <si>
    <t>% aged under 25 years (rhs)</t>
  </si>
  <si>
    <t>Ireland Economic Policy Uncertainty Index (rhs)</t>
  </si>
  <si>
    <t>Growth rate in the domestic economy to moderate as inflation increases</t>
  </si>
  <si>
    <t>Note: Dashed lines indicate forecast from QB2 (April 2022)</t>
  </si>
  <si>
    <t>Note: Markers indicate forecast from QB2 (April 2022)</t>
  </si>
  <si>
    <t xml:space="preserve">Consumption drives annual increase in domestic demand in Q1 relative to
period of elevated pandemic health restrictions
</t>
  </si>
  <si>
    <t xml:space="preserve">As domestically-focused sectors continue to recover, MNE-dominated sectors continue to 
exhibit strong growth rates buoyed by export demand
</t>
  </si>
  <si>
    <t xml:space="preserve">Figure 5: GVA Growth in MNEs and Domestic 
Sectors
</t>
  </si>
  <si>
    <t xml:space="preserve">Consumer and business sentiment has continued to decline in 2022 amid ongoing 
uncertainty, inflation concerns and an enduring war in Ukraine
</t>
  </si>
  <si>
    <t>Figure 7: Purchasing Managers Indices</t>
  </si>
  <si>
    <t>Consumer price inflation has accelerated in 2022</t>
  </si>
  <si>
    <t>Figure 9: Consumer Price Inflation</t>
  </si>
  <si>
    <t>BCI remains positive, but slowing down in Q2</t>
  </si>
  <si>
    <t>Figure 10: Central Bank of Ireland Business Cycle Indicator</t>
  </si>
  <si>
    <t>Source: Author’s calculations</t>
  </si>
  <si>
    <t xml:space="preserve">Despite a slowdown in the growth profile, consumption is expected to remain the main
 driver of domestic demand growth
</t>
  </si>
  <si>
    <t>Figure 11: Contributions to MDD Growth</t>
  </si>
  <si>
    <t xml:space="preserve">Households are continuing to save more than they did pre-pandemic as forward looking
indicators point to higher prices and less optimism regarding consumers’ financial situations
</t>
  </si>
  <si>
    <t>Figure 12: Household Savings Rate</t>
  </si>
  <si>
    <t xml:space="preserve">Figure 13: Consumer confidence and forward
looking confidence indicators (Ireland)
</t>
  </si>
  <si>
    <t>Fuel prices rise at greater pace than volumes reflecting inflationary increases</t>
  </si>
  <si>
    <t>Figure 14: Retail Sales Index of Automotive Fuel</t>
  </si>
  <si>
    <t xml:space="preserve">Figure 15: Real and Nominal Consumption Growth
and Forecasts
</t>
  </si>
  <si>
    <t>Uncertainty levels remain high both domestically and globally</t>
  </si>
  <si>
    <t>Figure 16: World Uncertainty Index and Irish Economic Policy Uncertainty Index</t>
  </si>
  <si>
    <t>Source: Rice, J. (2020) and Ahir, H., N Bloom, and D Furceri (2018)</t>
  </si>
  <si>
    <t xml:space="preserve">Recent months have seen rising planning permissions and higher new house 
prices
</t>
  </si>
  <si>
    <t>Figure 17: Housing Supply Indicators</t>
  </si>
  <si>
    <t>Outturns and expectations in the construction sector have weakened</t>
  </si>
  <si>
    <t>Figure 18: Building and Construction Indices</t>
  </si>
  <si>
    <t>Figure 19: PMI - Construction sector new orders</t>
  </si>
  <si>
    <t>Source: IR BNP PARIBAS Purchasing Managers Index</t>
  </si>
  <si>
    <t xml:space="preserve">Building and construction growth will be the primary driver of investment 
growth over the forecast horizon
</t>
  </si>
  <si>
    <t>Figure 20: Modified Investment Growth Contributions</t>
  </si>
  <si>
    <t>Growth in export and import merchandise and services was strong in 2022Q1</t>
  </si>
  <si>
    <t>Figure 21: Goods and Services Exports (€mil)</t>
  </si>
  <si>
    <t>Source: CSO International Accounts Database</t>
  </si>
  <si>
    <t>Figure 22: Goods and Services Imports (€mil)</t>
  </si>
  <si>
    <t>Raw Materials and Oils</t>
  </si>
  <si>
    <t>Machinery &amp; Manufactured Goods</t>
  </si>
  <si>
    <t>Medical and Pharmaceutical</t>
  </si>
  <si>
    <t>Trade and Current Account Balances with the UK are contracting</t>
  </si>
  <si>
    <t xml:space="preserve">Figure 23: Ireland – UK Trade and Income Flows </t>
  </si>
  <si>
    <t>Source: CSO Balance of Payments Database</t>
  </si>
  <si>
    <t>Agricultural, fertilizer, metals and energy commodity prices near record levels</t>
  </si>
  <si>
    <t xml:space="preserve">Figure 24: Commodities Market Indices </t>
  </si>
  <si>
    <t>Source: World Bank Commodity Price Data</t>
  </si>
  <si>
    <t xml:space="preserve">Energy supply shortages have pushed Irish import values to peak levels in 2022Q1 </t>
  </si>
  <si>
    <t>Figure 25: Energy imports by Region, 2015-2022</t>
  </si>
  <si>
    <t>Figure 26: Energy Imports by Country, 2021Q4-2022Q1</t>
  </si>
  <si>
    <t>Source: CSO and Central Bank of Ireland calculations</t>
  </si>
  <si>
    <t>Note: Modified Domestic Demand (MDD) excludes investment in intellectual property and aircraft related to the leasing industry.</t>
  </si>
  <si>
    <t>Export growth to decline, but remain robust to global trade headwinds over the 2022 – 2024 horizon</t>
  </si>
  <si>
    <t>Figure 27: Contributions to Growth in Gross Exports</t>
  </si>
  <si>
    <t>Source: Central Bank of Ireland forecasts, using CSO Balance of Payments and ECB Trade Consistency Exercise data</t>
  </si>
  <si>
    <t>Energy inputs continue to rise while futures remain highly elevated relative to pre-pandemic</t>
  </si>
  <si>
    <t>Figure 28: Growth in Wholesale International Energy Prcies</t>
  </si>
  <si>
    <t>Source: Eurostat</t>
  </si>
  <si>
    <t xml:space="preserve">Figure 29: Electricity and Gas and 6-month Synthetic
Future Lag
</t>
  </si>
  <si>
    <t>Source: Eurostat, Refinitiv Eikon</t>
  </si>
  <si>
    <t>Higher energy prices continue to drive non-energy components of inflation</t>
  </si>
  <si>
    <t>Figure 30: Food price inflation</t>
  </si>
  <si>
    <t>Figure 31: Industrial goods inflation</t>
  </si>
  <si>
    <t>Global supply chain pressure on par with height of pandemic</t>
  </si>
  <si>
    <t>Figure 32: Global Supply Chain Pressure Index</t>
  </si>
  <si>
    <t>Energy is the main driver of inflation in 2022</t>
  </si>
  <si>
    <t>Figure 33: Headline Inflation and Components</t>
  </si>
  <si>
    <t>Broad based price increases evident throughout 2021</t>
  </si>
  <si>
    <t>Figure 34: Wholesale, Asset, Agricultural and Manufacturing prices</t>
  </si>
  <si>
    <t>Source: CSP</t>
  </si>
  <si>
    <t xml:space="preserve">Actual hours worked has started to converge with employment expansion
</t>
  </si>
  <si>
    <t xml:space="preserve">Figure 35: Change in total actual hours 
worked and employment
</t>
  </si>
  <si>
    <t xml:space="preserve">New monthly indicator shows strong growth in employee levels in line with official LFS statistics 
</t>
  </si>
  <si>
    <t xml:space="preserve">Figure 36: Monthly Employee Estimate and LFS Employee series
</t>
  </si>
  <si>
    <t xml:space="preserve">EWSS continued into May for a number of adversely affected sectors with Accommodation sector accounting for the greatest share of total recipients and those aged under 25 years
</t>
  </si>
  <si>
    <t>Figure 37: Sectoral composition of EWSS recipients</t>
  </si>
  <si>
    <t xml:space="preserve">Source: Revenue Commissioners, CSO </t>
  </si>
  <si>
    <t>Figure 38: Age breakdown of April EWSS recipients</t>
  </si>
  <si>
    <t>Source: Revenue Commissioners, CSO</t>
  </si>
  <si>
    <t>Arts and  Other</t>
  </si>
  <si>
    <t>All NACE sectors</t>
  </si>
  <si>
    <t xml:space="preserve">Effects of pandemic remain evident in contact intensive sectors but continued earnings expansion in remote-working  sectors which also display high share of bonus payments
</t>
  </si>
  <si>
    <t xml:space="preserve">Figure 39: Decomposition of two-year change in total sectoral earnings (Q1 2020- Q1 2022)
</t>
  </si>
  <si>
    <t>Source: CSO - EHECS</t>
  </si>
  <si>
    <t xml:space="preserve">Figure 40: Average Hourly Earnings and share of 
Irregular Earnings (Q1 2022)
</t>
  </si>
  <si>
    <t xml:space="preserve">Measures of labour market tightness reach new low point as pools of labour supply continue to diminish with firms increasingly  citing as a main factor limiting business
</t>
  </si>
  <si>
    <t xml:space="preserve">Figure 41: Ratio of job vacancies to labour slack measures
</t>
  </si>
  <si>
    <t>Figure 42: Share of firms citing avaialbility of labour as a limiting factor</t>
  </si>
  <si>
    <t>Source: EU Commission Surveys</t>
  </si>
  <si>
    <t xml:space="preserve">Decline in real gross disposable income expected this year before rising over 
forecast horizon 
</t>
  </si>
  <si>
    <t>Figure 43: Decomposition of Gross Disposable Income Growth</t>
  </si>
  <si>
    <t>Deficit improves over medium term as pandemic related spending declines</t>
  </si>
  <si>
    <t>Figure 44: Factors  driving change in General Government Balance</t>
  </si>
  <si>
    <t>Source: CSO, Department of Finance, Central Bank of Ireland Projections</t>
  </si>
  <si>
    <t>Debt ratio declines over medium term but remains at elevated level</t>
  </si>
  <si>
    <t>Figure 45: Factors driving change in Debt</t>
  </si>
  <si>
    <t>Data cannot be reproduced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</si>
</sst>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0.0"/>
  </numFmts>
  <fonts count="9" x14ac:knownFonts="1">
    <font>
      <sz val="10"/>
      <color theme="1"/>
      <name val="Lato"/>
      <family val="2"/>
    </font>
    <font>
      <sz val="11"/>
      <color theme="1"/>
      <name val="Lato"/>
      <family val="2"/>
      <scheme val="minor"/>
    </font>
    <font>
      <sz val="11"/>
      <color theme="1"/>
      <name val="Lato"/>
      <family val="2"/>
      <scheme val="minor"/>
    </font>
    <font>
      <sz val="10"/>
      <color theme="1"/>
      <name val="Lato"/>
      <family val="2"/>
    </font>
    <font>
      <sz val="10"/>
      <color theme="1"/>
      <name val="Lato"/>
      <family val="2"/>
      <scheme val="minor"/>
    </font>
    <font>
      <sz val="11"/>
      <color theme="1"/>
      <name val="Lato"/>
      <family val="2"/>
    </font>
    <font>
      <sz val="10"/>
      <color theme="1"/>
      <name val="Lato"/>
      <family val="2"/>
      <scheme val="major"/>
    </font>
    <font>
      <sz val="10"/>
      <color rgb="FF000000"/>
      <name val="Lato"/>
      <family val="2"/>
      <scheme val="major"/>
    </font>
    <font>
      <sz val="11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8" fillId="0" borderId="0" applyNumberFormat="0" applyFill="0" applyBorder="0" applyAlignment="0" applyProtection="0"/>
  </cellStyleXfs>
  <cellXfs count="60">
    <xf numFmtId="0" fontId="0" fillId="0" borderId="0" xfId="0"/>
    <xf numFmtId="166" fontId="0" fillId="0" borderId="0" xfId="3" applyNumberFormat="1" applyFont="1"/>
    <xf numFmtId="164" fontId="0" fillId="0" borderId="0" xfId="2" applyFont="1"/>
    <xf numFmtId="167" fontId="0" fillId="0" borderId="0" xfId="2" applyNumberFormat="1" applyFont="1"/>
    <xf numFmtId="165" fontId="0" fillId="0" borderId="0" xfId="2" applyNumberFormat="1" applyFont="1" applyFill="1" applyAlignment="1" applyProtection="1"/>
    <xf numFmtId="0" fontId="4" fillId="0" borderId="0" xfId="4" applyFont="1"/>
    <xf numFmtId="3" fontId="4" fillId="0" borderId="0" xfId="4" applyNumberFormat="1" applyFont="1"/>
    <xf numFmtId="165" fontId="0" fillId="0" borderId="1" xfId="2" applyNumberFormat="1" applyFont="1" applyFill="1" applyBorder="1" applyAlignment="1" applyProtection="1"/>
    <xf numFmtId="166" fontId="0" fillId="0" borderId="0" xfId="3" applyNumberFormat="1" applyFont="1" applyFill="1" applyAlignment="1" applyProtection="1"/>
    <xf numFmtId="167" fontId="0" fillId="0" borderId="1" xfId="2" applyNumberFormat="1" applyFont="1" applyFill="1" applyBorder="1" applyAlignment="1" applyProtection="1"/>
    <xf numFmtId="0" fontId="0" fillId="0" borderId="0" xfId="0" applyFont="1"/>
    <xf numFmtId="0" fontId="5" fillId="0" borderId="0" xfId="0" applyFont="1"/>
    <xf numFmtId="17" fontId="0" fillId="0" borderId="0" xfId="0" applyNumberFormat="1" applyFont="1"/>
    <xf numFmtId="0" fontId="0" fillId="0" borderId="0" xfId="0" applyNumberFormat="1" applyFont="1" applyFill="1" applyAlignment="1" applyProtection="1"/>
    <xf numFmtId="2" fontId="0" fillId="0" borderId="0" xfId="0" applyNumberFormat="1" applyFont="1" applyFill="1" applyAlignment="1" applyProtection="1"/>
    <xf numFmtId="0" fontId="0" fillId="0" borderId="0" xfId="0" applyNumberFormat="1" applyFont="1" applyFill="1" applyAlignment="1" applyProtection="1">
      <alignment wrapText="1"/>
    </xf>
    <xf numFmtId="0" fontId="0" fillId="0" borderId="0" xfId="0" applyFont="1" applyAlignment="1">
      <alignment wrapText="1"/>
    </xf>
    <xf numFmtId="168" fontId="0" fillId="0" borderId="0" xfId="0" applyNumberFormat="1" applyFont="1"/>
    <xf numFmtId="0" fontId="0" fillId="0" borderId="0" xfId="0" applyFont="1" applyAlignment="1"/>
    <xf numFmtId="3" fontId="0" fillId="0" borderId="0" xfId="0" applyNumberFormat="1" applyFont="1"/>
    <xf numFmtId="4" fontId="0" fillId="0" borderId="0" xfId="0" applyNumberFormat="1" applyFont="1"/>
    <xf numFmtId="164" fontId="0" fillId="0" borderId="0" xfId="0" applyNumberFormat="1" applyFont="1"/>
    <xf numFmtId="167" fontId="0" fillId="0" borderId="0" xfId="0" applyNumberFormat="1" applyFont="1"/>
    <xf numFmtId="166" fontId="0" fillId="0" borderId="0" xfId="0" applyNumberFormat="1" applyFont="1"/>
    <xf numFmtId="0" fontId="0" fillId="0" borderId="0" xfId="0" applyNumberFormat="1" applyFont="1"/>
    <xf numFmtId="165" fontId="4" fillId="0" borderId="0" xfId="2" applyNumberFormat="1" applyFont="1"/>
    <xf numFmtId="17" fontId="4" fillId="0" borderId="0" xfId="4" applyNumberFormat="1" applyFont="1"/>
    <xf numFmtId="0" fontId="4" fillId="0" borderId="0" xfId="4" applyFont="1" applyAlignment="1"/>
    <xf numFmtId="1" fontId="4" fillId="0" borderId="0" xfId="4" applyNumberFormat="1" applyFont="1"/>
    <xf numFmtId="1" fontId="4" fillId="0" borderId="0" xfId="4" applyNumberFormat="1" applyFont="1" applyAlignment="1"/>
    <xf numFmtId="0" fontId="4" fillId="0" borderId="0" xfId="0" applyFont="1"/>
    <xf numFmtId="168" fontId="4" fillId="0" borderId="0" xfId="4" applyNumberFormat="1" applyFont="1"/>
    <xf numFmtId="0" fontId="0" fillId="0" borderId="1" xfId="0" applyNumberFormat="1" applyFont="1" applyFill="1" applyBorder="1" applyAlignment="1" applyProtection="1"/>
    <xf numFmtId="165" fontId="6" fillId="0" borderId="0" xfId="2" applyNumberFormat="1" applyFont="1" applyFill="1" applyAlignment="1" applyProtection="1"/>
    <xf numFmtId="0" fontId="6" fillId="0" borderId="0" xfId="0" applyNumberFormat="1" applyFont="1" applyFill="1" applyAlignment="1" applyProtection="1"/>
    <xf numFmtId="0" fontId="6" fillId="0" borderId="0" xfId="0" applyFont="1"/>
    <xf numFmtId="166" fontId="6" fillId="0" borderId="0" xfId="3" applyNumberFormat="1" applyFont="1"/>
    <xf numFmtId="0" fontId="6" fillId="0" borderId="0" xfId="4" applyFont="1"/>
    <xf numFmtId="166" fontId="6" fillId="0" borderId="0" xfId="5" applyNumberFormat="1" applyFont="1"/>
    <xf numFmtId="0" fontId="7" fillId="0" borderId="0" xfId="0" applyFont="1" applyAlignment="1">
      <alignment vertical="center"/>
    </xf>
    <xf numFmtId="0" fontId="4" fillId="0" borderId="0" xfId="4" applyFont="1" applyAlignment="1">
      <alignment wrapText="1"/>
    </xf>
    <xf numFmtId="17" fontId="6" fillId="0" borderId="0" xfId="4" applyNumberFormat="1" applyFont="1"/>
    <xf numFmtId="9" fontId="6" fillId="0" borderId="0" xfId="4" applyNumberFormat="1" applyFont="1"/>
    <xf numFmtId="10" fontId="6" fillId="0" borderId="0" xfId="4" applyNumberFormat="1" applyFont="1"/>
    <xf numFmtId="0" fontId="6" fillId="0" borderId="0" xfId="4" applyFont="1" applyAlignment="1">
      <alignment wrapText="1"/>
    </xf>
    <xf numFmtId="17" fontId="6" fillId="0" borderId="0" xfId="4" applyNumberFormat="1" applyFont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 applyAlignment="1"/>
    <xf numFmtId="0" fontId="6" fillId="0" borderId="0" xfId="0" applyFont="1" applyAlignment="1">
      <alignment horizontal="left" vertical="top"/>
    </xf>
    <xf numFmtId="0" fontId="7" fillId="0" borderId="0" xfId="0" applyNumberFormat="1" applyFont="1" applyFill="1" applyAlignment="1" applyProtection="1">
      <alignment horizontal="left" vertical="top"/>
    </xf>
    <xf numFmtId="165" fontId="6" fillId="0" borderId="0" xfId="2" applyNumberFormat="1" applyFont="1" applyFill="1" applyAlignment="1" applyProtection="1">
      <alignment horizontal="left" vertical="top"/>
    </xf>
    <xf numFmtId="0" fontId="6" fillId="0" borderId="0" xfId="0" applyNumberFormat="1" applyFont="1" applyFill="1" applyAlignment="1" applyProtection="1">
      <alignment horizontal="left" vertical="top"/>
    </xf>
    <xf numFmtId="0" fontId="6" fillId="0" borderId="0" xfId="0" applyFont="1" applyAlignment="1">
      <alignment horizontal="left"/>
    </xf>
    <xf numFmtId="165" fontId="6" fillId="0" borderId="0" xfId="2" applyNumberFormat="1" applyFont="1" applyAlignment="1">
      <alignment horizontal="left" vertical="top"/>
    </xf>
    <xf numFmtId="165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right" vertical="top"/>
    </xf>
    <xf numFmtId="166" fontId="6" fillId="0" borderId="0" xfId="3" applyNumberFormat="1" applyFont="1" applyAlignment="1">
      <alignment horizontal="right" vertical="top"/>
    </xf>
    <xf numFmtId="0" fontId="4" fillId="0" borderId="0" xfId="6" applyFont="1" applyAlignment="1">
      <alignment vertical="center"/>
    </xf>
    <xf numFmtId="0" fontId="4" fillId="0" borderId="0" xfId="6" applyFont="1"/>
    <xf numFmtId="168" fontId="4" fillId="0" borderId="0" xfId="6" applyNumberFormat="1" applyFont="1"/>
  </cellXfs>
  <cellStyles count="8">
    <cellStyle name="Comma" xfId="2" builtinId="3"/>
    <cellStyle name="Normal" xfId="0" builtinId="0"/>
    <cellStyle name="Normal 2" xfId="1"/>
    <cellStyle name="Normal 2 3" xfId="4"/>
    <cellStyle name="Normal 2 3 2" xfId="6"/>
    <cellStyle name="Normal 3" xfId="7"/>
    <cellStyle name="Percent" xfId="3" builtinId="5"/>
    <cellStyle name="Percent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55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69272</xdr:colOff>
      <xdr:row>14</xdr:row>
      <xdr:rowOff>150091</xdr:rowOff>
    </xdr:from>
    <xdr:to>
      <xdr:col>4</xdr:col>
      <xdr:colOff>490682</xdr:colOff>
      <xdr:row>33</xdr:row>
      <xdr:rowOff>1155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413000"/>
          <a:ext cx="3734955" cy="2922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54429</xdr:colOff>
      <xdr:row>7</xdr:row>
      <xdr:rowOff>81643</xdr:rowOff>
    </xdr:from>
    <xdr:to>
      <xdr:col>9</xdr:col>
      <xdr:colOff>628012</xdr:colOff>
      <xdr:row>33</xdr:row>
      <xdr:rowOff>45356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72" y="1224643"/>
          <a:ext cx="5798726" cy="4209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103189</xdr:colOff>
      <xdr:row>11</xdr:row>
      <xdr:rowOff>95252</xdr:rowOff>
    </xdr:from>
    <xdr:to>
      <xdr:col>5</xdr:col>
      <xdr:colOff>468314</xdr:colOff>
      <xdr:row>33</xdr:row>
      <xdr:rowOff>138090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2" y="1849440"/>
          <a:ext cx="5072062" cy="3535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15875</xdr:colOff>
      <xdr:row>3</xdr:row>
      <xdr:rowOff>63500</xdr:rowOff>
    </xdr:from>
    <xdr:to>
      <xdr:col>12</xdr:col>
      <xdr:colOff>314325</xdr:colOff>
      <xdr:row>22</xdr:row>
      <xdr:rowOff>109537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0" y="547688"/>
          <a:ext cx="4251325" cy="3205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27214</xdr:colOff>
      <xdr:row>8</xdr:row>
      <xdr:rowOff>18143</xdr:rowOff>
    </xdr:from>
    <xdr:to>
      <xdr:col>14</xdr:col>
      <xdr:colOff>6350</xdr:colOff>
      <xdr:row>27</xdr:row>
      <xdr:rowOff>75293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6785" y="1324429"/>
          <a:ext cx="3952422" cy="315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650875</xdr:colOff>
      <xdr:row>4</xdr:row>
      <xdr:rowOff>103188</xdr:rowOff>
    </xdr:from>
    <xdr:to>
      <xdr:col>12</xdr:col>
      <xdr:colOff>87313</xdr:colOff>
      <xdr:row>22</xdr:row>
      <xdr:rowOff>115888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938" y="738188"/>
          <a:ext cx="4048125" cy="287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</xdr:colOff>
      <xdr:row>16</xdr:row>
      <xdr:rowOff>127000</xdr:rowOff>
    </xdr:from>
    <xdr:to>
      <xdr:col>6</xdr:col>
      <xdr:colOff>655637</xdr:colOff>
      <xdr:row>36</xdr:row>
      <xdr:rowOff>95251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762250"/>
          <a:ext cx="3941762" cy="315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11546</xdr:colOff>
      <xdr:row>2</xdr:row>
      <xdr:rowOff>138545</xdr:rowOff>
    </xdr:from>
    <xdr:to>
      <xdr:col>8</xdr:col>
      <xdr:colOff>506846</xdr:colOff>
      <xdr:row>22</xdr:row>
      <xdr:rowOff>29441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37" y="461818"/>
          <a:ext cx="5101936" cy="3123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607787</xdr:colOff>
      <xdr:row>17</xdr:row>
      <xdr:rowOff>0</xdr:rowOff>
    </xdr:from>
    <xdr:to>
      <xdr:col>15</xdr:col>
      <xdr:colOff>498023</xdr:colOff>
      <xdr:row>36</xdr:row>
      <xdr:rowOff>121557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1" y="2775857"/>
          <a:ext cx="4525736" cy="3223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99787</xdr:colOff>
      <xdr:row>11</xdr:row>
      <xdr:rowOff>27214</xdr:rowOff>
    </xdr:from>
    <xdr:to>
      <xdr:col>1</xdr:col>
      <xdr:colOff>4064908</xdr:colOff>
      <xdr:row>34</xdr:row>
      <xdr:rowOff>39914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841500"/>
          <a:ext cx="3965121" cy="3768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81641</xdr:colOff>
      <xdr:row>6</xdr:row>
      <xdr:rowOff>81643</xdr:rowOff>
    </xdr:from>
    <xdr:to>
      <xdr:col>7</xdr:col>
      <xdr:colOff>86178</xdr:colOff>
      <xdr:row>29</xdr:row>
      <xdr:rowOff>94343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4" y="1061357"/>
          <a:ext cx="4077608" cy="3768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12</xdr:row>
      <xdr:rowOff>15876</xdr:rowOff>
    </xdr:from>
    <xdr:to>
      <xdr:col>6</xdr:col>
      <xdr:colOff>92075</xdr:colOff>
      <xdr:row>31</xdr:row>
      <xdr:rowOff>41276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8" y="1920876"/>
          <a:ext cx="3965575" cy="304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9</xdr:row>
      <xdr:rowOff>133350</xdr:rowOff>
    </xdr:from>
    <xdr:to>
      <xdr:col>1</xdr:col>
      <xdr:colOff>558800</xdr:colOff>
      <xdr:row>27</xdr:row>
      <xdr:rowOff>44450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62100"/>
          <a:ext cx="4540250" cy="276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71782</xdr:colOff>
      <xdr:row>8</xdr:row>
      <xdr:rowOff>104913</xdr:rowOff>
    </xdr:from>
    <xdr:to>
      <xdr:col>4</xdr:col>
      <xdr:colOff>773043</xdr:colOff>
      <xdr:row>31</xdr:row>
      <xdr:rowOff>82774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912" y="1700696"/>
          <a:ext cx="3848653" cy="366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87313</xdr:colOff>
      <xdr:row>11</xdr:row>
      <xdr:rowOff>71438</xdr:rowOff>
    </xdr:from>
    <xdr:to>
      <xdr:col>7</xdr:col>
      <xdr:colOff>0</xdr:colOff>
      <xdr:row>34</xdr:row>
      <xdr:rowOff>98425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126" y="1889126"/>
          <a:ext cx="3865562" cy="3773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103187</xdr:colOff>
      <xdr:row>26</xdr:row>
      <xdr:rowOff>103188</xdr:rowOff>
    </xdr:from>
    <xdr:to>
      <xdr:col>11</xdr:col>
      <xdr:colOff>153987</xdr:colOff>
      <xdr:row>52</xdr:row>
      <xdr:rowOff>46038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405313"/>
          <a:ext cx="6638925" cy="407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47688</xdr:colOff>
      <xdr:row>6</xdr:row>
      <xdr:rowOff>21584</xdr:rowOff>
    </xdr:from>
    <xdr:to>
      <xdr:col>15</xdr:col>
      <xdr:colOff>373370</xdr:colOff>
      <xdr:row>25</xdr:row>
      <xdr:rowOff>34284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4324" y="1002948"/>
          <a:ext cx="5590410" cy="3083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7938</xdr:colOff>
      <xdr:row>36</xdr:row>
      <xdr:rowOff>79375</xdr:rowOff>
    </xdr:from>
    <xdr:to>
      <xdr:col>6</xdr:col>
      <xdr:colOff>619126</xdr:colOff>
      <xdr:row>64</xdr:row>
      <xdr:rowOff>104775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1" y="6048375"/>
          <a:ext cx="4619625" cy="447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22</xdr:row>
      <xdr:rowOff>31749</xdr:rowOff>
    </xdr:from>
    <xdr:to>
      <xdr:col>7</xdr:col>
      <xdr:colOff>36512</xdr:colOff>
      <xdr:row>46</xdr:row>
      <xdr:rowOff>152399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5" y="3524249"/>
          <a:ext cx="4505325" cy="393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10</xdr:row>
      <xdr:rowOff>111125</xdr:rowOff>
    </xdr:from>
    <xdr:to>
      <xdr:col>7</xdr:col>
      <xdr:colOff>434975</xdr:colOff>
      <xdr:row>27</xdr:row>
      <xdr:rowOff>28575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438" y="1698625"/>
          <a:ext cx="4340225" cy="261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103188</xdr:colOff>
      <xdr:row>3</xdr:row>
      <xdr:rowOff>87312</xdr:rowOff>
    </xdr:from>
    <xdr:to>
      <xdr:col>7</xdr:col>
      <xdr:colOff>153988</xdr:colOff>
      <xdr:row>21</xdr:row>
      <xdr:rowOff>87312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063" y="563562"/>
          <a:ext cx="3956050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142876</xdr:colOff>
      <xdr:row>6</xdr:row>
      <xdr:rowOff>71439</xdr:rowOff>
    </xdr:from>
    <xdr:to>
      <xdr:col>4</xdr:col>
      <xdr:colOff>325438</xdr:colOff>
      <xdr:row>24</xdr:row>
      <xdr:rowOff>65089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1" y="1023939"/>
          <a:ext cx="4222750" cy="285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19</xdr:row>
      <xdr:rowOff>103188</xdr:rowOff>
    </xdr:from>
    <xdr:to>
      <xdr:col>8</xdr:col>
      <xdr:colOff>147637</xdr:colOff>
      <xdr:row>37</xdr:row>
      <xdr:rowOff>88900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230563"/>
          <a:ext cx="4846637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</xdr:colOff>
      <xdr:row>75</xdr:row>
      <xdr:rowOff>76200</xdr:rowOff>
    </xdr:from>
    <xdr:to>
      <xdr:col>12</xdr:col>
      <xdr:colOff>146050</xdr:colOff>
      <xdr:row>92</xdr:row>
      <xdr:rowOff>19050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750" y="12299950"/>
          <a:ext cx="3397250" cy="264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44450</xdr:colOff>
      <xdr:row>76</xdr:row>
      <xdr:rowOff>6350</xdr:rowOff>
    </xdr:from>
    <xdr:to>
      <xdr:col>11</xdr:col>
      <xdr:colOff>260350</xdr:colOff>
      <xdr:row>92</xdr:row>
      <xdr:rowOff>57150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2388850"/>
          <a:ext cx="351790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635000</xdr:colOff>
      <xdr:row>88</xdr:row>
      <xdr:rowOff>146050</xdr:rowOff>
    </xdr:from>
    <xdr:to>
      <xdr:col>11</xdr:col>
      <xdr:colOff>514350</xdr:colOff>
      <xdr:row>104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14116050"/>
          <a:ext cx="4502150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10</xdr:row>
      <xdr:rowOff>133350</xdr:rowOff>
    </xdr:from>
    <xdr:to>
      <xdr:col>6</xdr:col>
      <xdr:colOff>355600</xdr:colOff>
      <xdr:row>28</xdr:row>
      <xdr:rowOff>44450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20850"/>
          <a:ext cx="4559300" cy="276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82550</xdr:colOff>
      <xdr:row>3</xdr:row>
      <xdr:rowOff>127000</xdr:rowOff>
    </xdr:from>
    <xdr:to>
      <xdr:col>7</xdr:col>
      <xdr:colOff>444500</xdr:colOff>
      <xdr:row>17</xdr:row>
      <xdr:rowOff>133350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603250"/>
          <a:ext cx="4324350" cy="254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39687</xdr:colOff>
      <xdr:row>2</xdr:row>
      <xdr:rowOff>134937</xdr:rowOff>
    </xdr:from>
    <xdr:to>
      <xdr:col>12</xdr:col>
      <xdr:colOff>103187</xdr:colOff>
      <xdr:row>22</xdr:row>
      <xdr:rowOff>46037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937" y="452437"/>
          <a:ext cx="3968750" cy="30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181429</xdr:colOff>
      <xdr:row>7</xdr:row>
      <xdr:rowOff>99786</xdr:rowOff>
    </xdr:from>
    <xdr:to>
      <xdr:col>6</xdr:col>
      <xdr:colOff>270329</xdr:colOff>
      <xdr:row>26</xdr:row>
      <xdr:rowOff>50799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242786"/>
          <a:ext cx="3853543" cy="3053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15</xdr:row>
      <xdr:rowOff>69850</xdr:rowOff>
    </xdr:from>
    <xdr:to>
      <xdr:col>6</xdr:col>
      <xdr:colOff>281933</xdr:colOff>
      <xdr:row>33</xdr:row>
      <xdr:rowOff>31750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501900"/>
          <a:ext cx="3539483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82550</xdr:colOff>
      <xdr:row>20</xdr:row>
      <xdr:rowOff>88900</xdr:rowOff>
    </xdr:from>
    <xdr:to>
      <xdr:col>3</xdr:col>
      <xdr:colOff>629976</xdr:colOff>
      <xdr:row>37</xdr:row>
      <xdr:rowOff>139700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740150"/>
          <a:ext cx="3290626" cy="274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39688</xdr:colOff>
      <xdr:row>19</xdr:row>
      <xdr:rowOff>150812</xdr:rowOff>
    </xdr:from>
    <xdr:to>
      <xdr:col>6</xdr:col>
      <xdr:colOff>177801</xdr:colOff>
      <xdr:row>39</xdr:row>
      <xdr:rowOff>46037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1" y="3595687"/>
          <a:ext cx="4162425" cy="307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37352</xdr:colOff>
      <xdr:row>32</xdr:row>
      <xdr:rowOff>29882</xdr:rowOff>
    </xdr:from>
    <xdr:to>
      <xdr:col>20</xdr:col>
      <xdr:colOff>306667</xdr:colOff>
      <xdr:row>50</xdr:row>
      <xdr:rowOff>70224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7705" y="5236882"/>
          <a:ext cx="4445374" cy="2864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</xdr:colOff>
      <xdr:row>21</xdr:row>
      <xdr:rowOff>39687</xdr:rowOff>
    </xdr:from>
    <xdr:to>
      <xdr:col>5</xdr:col>
      <xdr:colOff>385762</xdr:colOff>
      <xdr:row>39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92500"/>
          <a:ext cx="4441825" cy="2913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8</xdr:row>
      <xdr:rowOff>0</xdr:rowOff>
    </xdr:from>
    <xdr:to>
      <xdr:col>7</xdr:col>
      <xdr:colOff>533400</xdr:colOff>
      <xdr:row>28</xdr:row>
      <xdr:rowOff>12700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746250"/>
          <a:ext cx="4406900" cy="318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29</xdr:row>
      <xdr:rowOff>15875</xdr:rowOff>
    </xdr:from>
    <xdr:to>
      <xdr:col>7</xdr:col>
      <xdr:colOff>231775</xdr:colOff>
      <xdr:row>48</xdr:row>
      <xdr:rowOff>128588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438" y="4818063"/>
          <a:ext cx="4137025" cy="312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150813</xdr:colOff>
      <xdr:row>15</xdr:row>
      <xdr:rowOff>39688</xdr:rowOff>
    </xdr:from>
    <xdr:to>
      <xdr:col>5</xdr:col>
      <xdr:colOff>1431926</xdr:colOff>
      <xdr:row>39</xdr:row>
      <xdr:rowOff>77788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8" y="2508251"/>
          <a:ext cx="4852988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12</xdr:row>
      <xdr:rowOff>88900</xdr:rowOff>
    </xdr:from>
    <xdr:to>
      <xdr:col>7</xdr:col>
      <xdr:colOff>0</xdr:colOff>
      <xdr:row>28</xdr:row>
      <xdr:rowOff>139700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" y="1993900"/>
          <a:ext cx="394335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9</xdr:row>
      <xdr:rowOff>23091</xdr:rowOff>
    </xdr:from>
    <xdr:to>
      <xdr:col>7</xdr:col>
      <xdr:colOff>402937</xdr:colOff>
      <xdr:row>25</xdr:row>
      <xdr:rowOff>137390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727" y="1477818"/>
          <a:ext cx="4316846" cy="270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627064</xdr:colOff>
      <xdr:row>22</xdr:row>
      <xdr:rowOff>95249</xdr:rowOff>
    </xdr:from>
    <xdr:to>
      <xdr:col>7</xdr:col>
      <xdr:colOff>92076</xdr:colOff>
      <xdr:row>39</xdr:row>
      <xdr:rowOff>112712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4" y="3706812"/>
          <a:ext cx="4441825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</xdr:colOff>
      <xdr:row>18</xdr:row>
      <xdr:rowOff>158750</xdr:rowOff>
    </xdr:from>
    <xdr:to>
      <xdr:col>13</xdr:col>
      <xdr:colOff>239712</xdr:colOff>
      <xdr:row>39</xdr:row>
      <xdr:rowOff>49212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1937" y="3135313"/>
          <a:ext cx="416877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71438</xdr:colOff>
      <xdr:row>7</xdr:row>
      <xdr:rowOff>79376</xdr:rowOff>
    </xdr:from>
    <xdr:to>
      <xdr:col>6</xdr:col>
      <xdr:colOff>42863</xdr:colOff>
      <xdr:row>26</xdr:row>
      <xdr:rowOff>53976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13" y="1190626"/>
          <a:ext cx="3987800" cy="299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117929</xdr:colOff>
      <xdr:row>7</xdr:row>
      <xdr:rowOff>27216</xdr:rowOff>
    </xdr:from>
    <xdr:to>
      <xdr:col>3</xdr:col>
      <xdr:colOff>729343</xdr:colOff>
      <xdr:row>24</xdr:row>
      <xdr:rowOff>160566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572" y="680359"/>
          <a:ext cx="3931557" cy="2909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10</xdr:row>
      <xdr:rowOff>119062</xdr:rowOff>
    </xdr:from>
    <xdr:to>
      <xdr:col>13</xdr:col>
      <xdr:colOff>161925</xdr:colOff>
      <xdr:row>29</xdr:row>
      <xdr:rowOff>87312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706562"/>
          <a:ext cx="4146550" cy="298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keenan/Desktop/Labour%20Market/CSO%20Data/Monthly%20Employment/EIA04%20-%20Ge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out"/>
      <sheetName val="Unpivoted"/>
      <sheetName val="Pivoted"/>
      <sheetName val="Level"/>
      <sheetName val="Index"/>
      <sheetName val="Chart"/>
      <sheetName val="Unemployment"/>
      <sheetName val="LFS"/>
    </sheetNames>
    <sheetDataSet>
      <sheetData sheetId="0"/>
      <sheetData sheetId="1"/>
      <sheetData sheetId="2"/>
      <sheetData sheetId="3">
        <row r="12">
          <cell r="B12">
            <v>2122800</v>
          </cell>
          <cell r="C12">
            <v>2133800</v>
          </cell>
          <cell r="D12">
            <v>2157200</v>
          </cell>
          <cell r="E12">
            <v>2170800</v>
          </cell>
          <cell r="F12">
            <v>2178600</v>
          </cell>
          <cell r="G12">
            <v>2176900</v>
          </cell>
          <cell r="H12">
            <v>2146300</v>
          </cell>
          <cell r="I12">
            <v>2151700</v>
          </cell>
          <cell r="J12">
            <v>2143100</v>
          </cell>
          <cell r="K12">
            <v>2144100</v>
          </cell>
          <cell r="L12">
            <v>2152200</v>
          </cell>
          <cell r="M12">
            <v>2170100</v>
          </cell>
          <cell r="N12">
            <v>2200400</v>
          </cell>
          <cell r="O12">
            <v>2209200</v>
          </cell>
          <cell r="P12">
            <v>2223800</v>
          </cell>
          <cell r="Q12">
            <v>1941400</v>
          </cell>
          <cell r="R12">
            <v>1890400</v>
          </cell>
          <cell r="S12">
            <v>1955300</v>
          </cell>
          <cell r="T12">
            <v>2029000</v>
          </cell>
          <cell r="U12">
            <v>2059100</v>
          </cell>
          <cell r="V12">
            <v>2057800</v>
          </cell>
          <cell r="W12">
            <v>2059300</v>
          </cell>
          <cell r="X12">
            <v>1990200</v>
          </cell>
          <cell r="Y12">
            <v>2071400</v>
          </cell>
          <cell r="Z12">
            <v>2028100</v>
          </cell>
          <cell r="AA12">
            <v>1951000</v>
          </cell>
          <cell r="AB12">
            <v>1981000</v>
          </cell>
          <cell r="AC12">
            <v>2027600</v>
          </cell>
          <cell r="AD12">
            <v>2093400</v>
          </cell>
          <cell r="AE12">
            <v>2157200</v>
          </cell>
          <cell r="AF12">
            <v>2172100</v>
          </cell>
          <cell r="AG12">
            <v>2176200</v>
          </cell>
          <cell r="AH12">
            <v>2199400</v>
          </cell>
          <cell r="AI12">
            <v>2221300</v>
          </cell>
          <cell r="AJ12">
            <v>2230300</v>
          </cell>
          <cell r="AK12">
            <v>2252500</v>
          </cell>
          <cell r="AL12">
            <v>2280200</v>
          </cell>
          <cell r="AM12">
            <v>2302700</v>
          </cell>
          <cell r="AN12">
            <v>2325300</v>
          </cell>
          <cell r="AO12">
            <v>2344200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FSR_DarkTeal_Blue">
  <a:themeElements>
    <a:clrScheme name="CentralBank_MasterColours">
      <a:dk1>
        <a:sysClr val="windowText" lastClr="000000"/>
      </a:dk1>
      <a:lt1>
        <a:sysClr val="window" lastClr="FFFFFF"/>
      </a:lt1>
      <a:dk2>
        <a:srgbClr val="7C477E"/>
      </a:dk2>
      <a:lt2>
        <a:srgbClr val="09506C"/>
      </a:lt2>
      <a:accent1>
        <a:srgbClr val="0083A0"/>
      </a:accent1>
      <a:accent2>
        <a:srgbClr val="5EC5C2"/>
      </a:accent2>
      <a:accent3>
        <a:srgbClr val="D4E388"/>
      </a:accent3>
      <a:accent4>
        <a:srgbClr val="007DC3"/>
      </a:accent4>
      <a:accent5>
        <a:srgbClr val="D12E7C"/>
      </a:accent5>
      <a:accent6>
        <a:srgbClr val="F57E20"/>
      </a:accent6>
      <a:hlink>
        <a:srgbClr val="007DC3"/>
      </a:hlink>
      <a:folHlink>
        <a:srgbClr val="7C477E"/>
      </a:folHlink>
    </a:clrScheme>
    <a:fontScheme name="CentralBank_MasterFonts">
      <a:majorFont>
        <a:latin typeface="Lato"/>
        <a:ea typeface=""/>
        <a:cs typeface=""/>
      </a:majorFont>
      <a:minorFont>
        <a:latin typeface="Lat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G36"/>
  <sheetViews>
    <sheetView tabSelected="1" zoomScale="55" zoomScaleNormal="55" workbookViewId="0">
      <selection activeCell="N21" sqref="N21"/>
    </sheetView>
  </sheetViews>
  <sheetFormatPr defaultColWidth="8.625" defaultRowHeight="12.75" x14ac:dyDescent="0.2"/>
  <cols>
    <col min="1" max="1" width="8.625" style="10"/>
    <col min="2" max="2" width="26.125" style="10" customWidth="1"/>
    <col min="3" max="16384" width="8.625" style="10"/>
  </cols>
  <sheetData>
    <row r="1" spans="2:7" x14ac:dyDescent="0.2">
      <c r="B1" s="10" t="s">
        <v>410</v>
      </c>
    </row>
    <row r="2" spans="2:7" x14ac:dyDescent="0.2">
      <c r="B2" s="10" t="s">
        <v>108</v>
      </c>
    </row>
    <row r="3" spans="2:7" x14ac:dyDescent="0.2">
      <c r="B3" s="10" t="s">
        <v>109</v>
      </c>
      <c r="C3" s="10">
        <v>2020</v>
      </c>
      <c r="D3" s="10">
        <v>2021</v>
      </c>
      <c r="E3" s="10">
        <v>2022</v>
      </c>
      <c r="F3" s="10">
        <v>2023</v>
      </c>
      <c r="G3" s="10">
        <v>2024</v>
      </c>
    </row>
    <row r="4" spans="2:7" x14ac:dyDescent="0.2">
      <c r="B4" s="10" t="s">
        <v>17</v>
      </c>
      <c r="C4" s="10">
        <v>100</v>
      </c>
      <c r="D4" s="10">
        <v>105.72137803505386</v>
      </c>
      <c r="E4" s="10">
        <v>111.66238039253554</v>
      </c>
      <c r="F4" s="10">
        <v>116.06238039253554</v>
      </c>
      <c r="G4" s="10">
        <v>119.98738039253554</v>
      </c>
    </row>
    <row r="5" spans="2:7" x14ac:dyDescent="0.2">
      <c r="B5" s="10" t="s">
        <v>37</v>
      </c>
      <c r="C5" s="10">
        <v>100</v>
      </c>
      <c r="D5" s="10">
        <v>106.47892102808206</v>
      </c>
      <c r="E5" s="10">
        <v>110.75653146825296</v>
      </c>
      <c r="F5" s="10">
        <v>114.97900311677435</v>
      </c>
      <c r="G5" s="10">
        <v>118.73100797140245</v>
      </c>
    </row>
    <row r="6" spans="2:7" x14ac:dyDescent="0.2">
      <c r="B6" s="10" t="s">
        <v>110</v>
      </c>
      <c r="C6" s="10">
        <v>100</v>
      </c>
      <c r="D6" s="10">
        <v>106.04520588985919</v>
      </c>
      <c r="E6" s="10">
        <v>110.52259918684878</v>
      </c>
      <c r="F6" s="10">
        <v>112.34737284280584</v>
      </c>
      <c r="G6" s="10">
        <v>113.99977768199145</v>
      </c>
    </row>
    <row r="7" spans="2:7" x14ac:dyDescent="0.2">
      <c r="B7" s="10" t="s">
        <v>111</v>
      </c>
    </row>
    <row r="8" spans="2:7" x14ac:dyDescent="0.2">
      <c r="B8" s="10" t="s">
        <v>17</v>
      </c>
      <c r="C8" s="10">
        <v>100</v>
      </c>
      <c r="D8" s="10">
        <v>105.72</v>
      </c>
      <c r="E8" s="10">
        <v>113.575</v>
      </c>
      <c r="F8" s="10">
        <v>118.913</v>
      </c>
      <c r="G8" s="10">
        <v>123.551</v>
      </c>
    </row>
    <row r="9" spans="2:7" x14ac:dyDescent="0.2">
      <c r="B9" s="10" t="s">
        <v>37</v>
      </c>
      <c r="C9" s="10">
        <v>100</v>
      </c>
      <c r="D9" s="10">
        <v>106.48</v>
      </c>
      <c r="E9" s="10">
        <v>111.61199999999999</v>
      </c>
      <c r="F9" s="10">
        <v>116.35599999999999</v>
      </c>
      <c r="G9" s="10">
        <v>120.94</v>
      </c>
    </row>
    <row r="10" spans="2:7" x14ac:dyDescent="0.2">
      <c r="B10" s="10" t="s">
        <v>110</v>
      </c>
      <c r="C10" s="10">
        <v>100</v>
      </c>
      <c r="D10" s="10">
        <v>106.05</v>
      </c>
      <c r="E10" s="10">
        <v>109.94199999999999</v>
      </c>
      <c r="F10" s="10">
        <v>112.39400000000001</v>
      </c>
      <c r="G10" s="10">
        <v>114.65300000000001</v>
      </c>
    </row>
    <row r="35" spans="2:2" x14ac:dyDescent="0.2">
      <c r="B35" s="10" t="s">
        <v>129</v>
      </c>
    </row>
    <row r="36" spans="2:2" x14ac:dyDescent="0.2">
      <c r="B36" s="10" t="s">
        <v>411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B35"/>
  <sheetViews>
    <sheetView zoomScale="70" zoomScaleNormal="70" workbookViewId="0">
      <selection activeCell="O35" sqref="O35"/>
    </sheetView>
  </sheetViews>
  <sheetFormatPr defaultColWidth="8.625" defaultRowHeight="12.75" x14ac:dyDescent="0.2"/>
  <cols>
    <col min="1" max="16384" width="8.625" style="10"/>
  </cols>
  <sheetData>
    <row r="1" spans="2:2" x14ac:dyDescent="0.2">
      <c r="B1" s="10" t="s">
        <v>420</v>
      </c>
    </row>
    <row r="2" spans="2:2" x14ac:dyDescent="0.2">
      <c r="B2" s="10" t="s">
        <v>421</v>
      </c>
    </row>
    <row r="5" spans="2:2" x14ac:dyDescent="0.2">
      <c r="B5" s="10" t="s">
        <v>504</v>
      </c>
    </row>
    <row r="35" spans="2:2" x14ac:dyDescent="0.2">
      <c r="B35" s="10" t="s">
        <v>422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E37"/>
  <sheetViews>
    <sheetView zoomScale="80" zoomScaleNormal="80" workbookViewId="0">
      <selection activeCell="I21" sqref="I21"/>
    </sheetView>
  </sheetViews>
  <sheetFormatPr defaultColWidth="8.625" defaultRowHeight="12.75" x14ac:dyDescent="0.2"/>
  <cols>
    <col min="1" max="1" width="8.625" style="10" customWidth="1"/>
    <col min="2" max="2" width="12.375" style="10" bestFit="1" customWidth="1"/>
    <col min="3" max="3" width="11.625" style="10" bestFit="1" customWidth="1"/>
    <col min="4" max="4" width="16.125" style="10" bestFit="1" customWidth="1"/>
    <col min="5" max="5" width="21.375" style="10" bestFit="1" customWidth="1"/>
    <col min="6" max="16384" width="8.625" style="10"/>
  </cols>
  <sheetData>
    <row r="1" spans="1:5" x14ac:dyDescent="0.2">
      <c r="A1" s="18" t="s">
        <v>423</v>
      </c>
    </row>
    <row r="2" spans="1:5" x14ac:dyDescent="0.2">
      <c r="A2" s="10" t="s">
        <v>424</v>
      </c>
    </row>
    <row r="4" spans="1:5" x14ac:dyDescent="0.2">
      <c r="B4" s="10" t="s">
        <v>17</v>
      </c>
      <c r="C4" s="10" t="s">
        <v>18</v>
      </c>
      <c r="D4" s="10" t="s">
        <v>19</v>
      </c>
      <c r="E4" s="10" t="s">
        <v>20</v>
      </c>
    </row>
    <row r="5" spans="1:5" x14ac:dyDescent="0.2">
      <c r="A5" s="10" t="s">
        <v>21</v>
      </c>
      <c r="B5" s="10">
        <v>1.9654760462648568</v>
      </c>
      <c r="C5" s="10">
        <v>1.309583716411842</v>
      </c>
      <c r="D5" s="10">
        <v>-1.5640654838144585</v>
      </c>
      <c r="E5" s="10">
        <f>SUM(B5:D5)</f>
        <v>1.7109942788622403</v>
      </c>
    </row>
    <row r="6" spans="1:5" x14ac:dyDescent="0.2">
      <c r="A6" s="10" t="s">
        <v>22</v>
      </c>
      <c r="B6" s="10">
        <v>-6.21432452643415</v>
      </c>
      <c r="C6" s="10">
        <v>2.1056348907174476</v>
      </c>
      <c r="D6" s="10">
        <v>-0.7558956164899665</v>
      </c>
      <c r="E6" s="10">
        <f t="shared" ref="E6:E10" si="0">SUM(B6:D6)</f>
        <v>-4.8645852522066688</v>
      </c>
    </row>
    <row r="7" spans="1:5" x14ac:dyDescent="0.2">
      <c r="A7" s="10" t="s">
        <v>23</v>
      </c>
      <c r="B7" s="10">
        <v>3.2033371601100367</v>
      </c>
      <c r="C7" s="10">
        <v>1.2070446906094614</v>
      </c>
      <c r="D7" s="10">
        <v>2.0762915380603642</v>
      </c>
      <c r="E7" s="10">
        <f t="shared" si="0"/>
        <v>6.4866733887798613</v>
      </c>
    </row>
    <row r="8" spans="1:5" x14ac:dyDescent="0.2">
      <c r="A8" s="10" t="s">
        <v>24</v>
      </c>
      <c r="B8" s="10">
        <v>3.3035025299999998</v>
      </c>
      <c r="C8" s="10">
        <v>0.39991579999999999</v>
      </c>
      <c r="D8" s="10">
        <v>0.56689900000000004</v>
      </c>
      <c r="E8" s="10">
        <f t="shared" si="0"/>
        <v>4.2703173300000001</v>
      </c>
    </row>
    <row r="9" spans="1:5" x14ac:dyDescent="0.2">
      <c r="A9" s="10" t="s">
        <v>25</v>
      </c>
      <c r="B9" s="10">
        <v>2.5030039899999998</v>
      </c>
      <c r="C9" s="10">
        <v>0.45594469999999998</v>
      </c>
      <c r="D9" s="10">
        <v>1.2985762999999999</v>
      </c>
      <c r="E9" s="10">
        <f t="shared" si="0"/>
        <v>4.2575249899999994</v>
      </c>
    </row>
    <row r="10" spans="1:5" x14ac:dyDescent="0.2">
      <c r="A10" s="10" t="s">
        <v>26</v>
      </c>
      <c r="B10" s="10">
        <v>2.2352645899999999</v>
      </c>
      <c r="C10" s="10">
        <v>0.28133059999999999</v>
      </c>
      <c r="D10" s="10">
        <v>1.2855105</v>
      </c>
      <c r="E10" s="10">
        <f t="shared" si="0"/>
        <v>3.8021056899999999</v>
      </c>
    </row>
    <row r="36" spans="2:2" x14ac:dyDescent="0.2">
      <c r="B36" s="18" t="s">
        <v>458</v>
      </c>
    </row>
    <row r="37" spans="2:2" x14ac:dyDescent="0.2">
      <c r="B37" s="10" t="s">
        <v>459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O29"/>
  <sheetViews>
    <sheetView zoomScale="80" zoomScaleNormal="80" workbookViewId="0">
      <selection activeCell="M29" sqref="M29"/>
    </sheetView>
  </sheetViews>
  <sheetFormatPr defaultColWidth="8.625" defaultRowHeight="12.75" x14ac:dyDescent="0.2"/>
  <cols>
    <col min="1" max="16384" width="8.625" style="10"/>
  </cols>
  <sheetData>
    <row r="1" spans="1:15" x14ac:dyDescent="0.2">
      <c r="A1" s="18" t="s">
        <v>425</v>
      </c>
    </row>
    <row r="2" spans="1:15" x14ac:dyDescent="0.2">
      <c r="A2" s="10" t="s">
        <v>426</v>
      </c>
    </row>
    <row r="5" spans="1:15" x14ac:dyDescent="0.2">
      <c r="B5" s="24">
        <v>2000</v>
      </c>
      <c r="C5" s="1">
        <v>3.7345182944123909E-2</v>
      </c>
      <c r="O5" s="1"/>
    </row>
    <row r="6" spans="1:15" x14ac:dyDescent="0.2">
      <c r="B6" s="24">
        <v>2001</v>
      </c>
      <c r="C6" s="1">
        <v>8.0286299920654766E-2</v>
      </c>
      <c r="O6" s="1"/>
    </row>
    <row r="7" spans="1:15" x14ac:dyDescent="0.2">
      <c r="B7" s="24">
        <v>2002</v>
      </c>
      <c r="C7" s="1">
        <v>6.5214708785782866E-2</v>
      </c>
      <c r="O7" s="1"/>
    </row>
    <row r="8" spans="1:15" x14ac:dyDescent="0.2">
      <c r="B8" s="24">
        <v>2003</v>
      </c>
      <c r="C8" s="1">
        <v>7.9584233875554411E-2</v>
      </c>
      <c r="O8" s="1"/>
    </row>
    <row r="9" spans="1:15" x14ac:dyDescent="0.2">
      <c r="B9" s="24">
        <v>2004</v>
      </c>
      <c r="C9" s="1">
        <v>9.0598404255319009E-2</v>
      </c>
      <c r="O9" s="1"/>
    </row>
    <row r="10" spans="1:15" x14ac:dyDescent="0.2">
      <c r="B10" s="24">
        <v>2005</v>
      </c>
      <c r="C10" s="1">
        <v>9.9563794983640819E-2</v>
      </c>
      <c r="O10" s="1"/>
    </row>
    <row r="11" spans="1:15" x14ac:dyDescent="0.2">
      <c r="B11" s="24">
        <v>2006</v>
      </c>
      <c r="C11" s="1">
        <v>8.8312068228359811E-2</v>
      </c>
      <c r="O11" s="1"/>
    </row>
    <row r="12" spans="1:15" x14ac:dyDescent="0.2">
      <c r="B12" s="24">
        <v>2007</v>
      </c>
      <c r="C12" s="1">
        <v>7.6814628988451816E-2</v>
      </c>
      <c r="O12" s="1"/>
    </row>
    <row r="13" spans="1:15" x14ac:dyDescent="0.2">
      <c r="B13" s="24">
        <v>2008</v>
      </c>
      <c r="C13" s="1">
        <v>0.11424577455839359</v>
      </c>
      <c r="O13" s="1"/>
    </row>
    <row r="14" spans="1:15" x14ac:dyDescent="0.2">
      <c r="B14" s="24">
        <v>2009</v>
      </c>
      <c r="C14" s="1">
        <v>0.15563562804222769</v>
      </c>
      <c r="O14" s="1"/>
    </row>
    <row r="15" spans="1:15" x14ac:dyDescent="0.2">
      <c r="B15" s="24">
        <v>2010</v>
      </c>
      <c r="C15" s="1">
        <v>0.14521697848557452</v>
      </c>
      <c r="O15" s="1"/>
    </row>
    <row r="16" spans="1:15" x14ac:dyDescent="0.2">
      <c r="B16" s="24">
        <v>2011</v>
      </c>
      <c r="C16" s="1">
        <v>0.10036793602697293</v>
      </c>
      <c r="O16" s="1"/>
    </row>
    <row r="17" spans="2:15" x14ac:dyDescent="0.2">
      <c r="B17" s="24">
        <v>2012</v>
      </c>
      <c r="C17" s="1">
        <v>0.12467036665158644</v>
      </c>
      <c r="O17" s="1"/>
    </row>
    <row r="18" spans="2:15" x14ac:dyDescent="0.2">
      <c r="B18" s="24">
        <v>2013</v>
      </c>
      <c r="C18" s="1">
        <v>9.8500687604119411E-2</v>
      </c>
      <c r="O18" s="1"/>
    </row>
    <row r="19" spans="2:15" x14ac:dyDescent="0.2">
      <c r="B19" s="24">
        <v>2014</v>
      </c>
      <c r="C19" s="1">
        <v>8.3327837499175827E-2</v>
      </c>
      <c r="O19" s="1"/>
    </row>
    <row r="20" spans="2:15" x14ac:dyDescent="0.2">
      <c r="B20" s="10">
        <v>2015</v>
      </c>
      <c r="C20" s="1">
        <v>8.8075309396809146E-2</v>
      </c>
      <c r="O20" s="1"/>
    </row>
    <row r="21" spans="2:15" x14ac:dyDescent="0.2">
      <c r="B21" s="10">
        <v>2016</v>
      </c>
      <c r="C21" s="1">
        <v>7.8336214828070044E-2</v>
      </c>
      <c r="O21" s="1"/>
    </row>
    <row r="22" spans="2:15" x14ac:dyDescent="0.2">
      <c r="B22" s="10">
        <v>2017</v>
      </c>
      <c r="C22" s="1">
        <v>0.11621888674540028</v>
      </c>
      <c r="O22" s="1"/>
    </row>
    <row r="23" spans="2:15" x14ac:dyDescent="0.2">
      <c r="B23" s="10">
        <v>2018</v>
      </c>
      <c r="C23" s="1">
        <v>0.10759852693564814</v>
      </c>
      <c r="O23" s="1"/>
    </row>
    <row r="24" spans="2:15" x14ac:dyDescent="0.2">
      <c r="B24" s="10">
        <v>2019</v>
      </c>
      <c r="C24" s="1">
        <v>0.10368576532014383</v>
      </c>
      <c r="G24" s="10" t="s">
        <v>121</v>
      </c>
      <c r="O24" s="1"/>
    </row>
    <row r="25" spans="2:15" x14ac:dyDescent="0.2">
      <c r="B25" s="10">
        <v>2020</v>
      </c>
      <c r="C25" s="1">
        <v>0.25601344322637509</v>
      </c>
      <c r="O25" s="1"/>
    </row>
    <row r="26" spans="2:15" x14ac:dyDescent="0.2">
      <c r="B26" s="10" t="s">
        <v>127</v>
      </c>
      <c r="C26" s="1">
        <v>0.21382489189668372</v>
      </c>
      <c r="O26" s="1"/>
    </row>
    <row r="27" spans="2:15" x14ac:dyDescent="0.2">
      <c r="B27" s="10" t="s">
        <v>24</v>
      </c>
      <c r="C27" s="1">
        <v>0.1390417929215749</v>
      </c>
      <c r="O27" s="1"/>
    </row>
    <row r="28" spans="2:15" x14ac:dyDescent="0.2">
      <c r="B28" s="10" t="s">
        <v>25</v>
      </c>
      <c r="C28" s="1">
        <v>0.12582386197580578</v>
      </c>
      <c r="O28" s="1"/>
    </row>
    <row r="29" spans="2:15" x14ac:dyDescent="0.2">
      <c r="B29" s="10" t="s">
        <v>26</v>
      </c>
      <c r="C29" s="1">
        <v>0.12259858796229678</v>
      </c>
      <c r="O29" s="1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61"/>
  <sheetViews>
    <sheetView zoomScale="70" zoomScaleNormal="70" workbookViewId="0">
      <selection activeCell="G56" sqref="G56"/>
    </sheetView>
  </sheetViews>
  <sheetFormatPr defaultColWidth="8.625" defaultRowHeight="12.75" x14ac:dyDescent="0.2"/>
  <cols>
    <col min="1" max="1" width="8.625" style="10"/>
    <col min="2" max="2" width="16.125" style="10" bestFit="1" customWidth="1"/>
    <col min="3" max="3" width="18.5" style="10" bestFit="1" customWidth="1"/>
    <col min="4" max="4" width="14.125" style="10" bestFit="1" customWidth="1"/>
    <col min="5" max="5" width="17.125" style="10" bestFit="1" customWidth="1"/>
    <col min="6" max="6" width="10.375" style="10" bestFit="1" customWidth="1"/>
    <col min="7" max="16384" width="8.625" style="10"/>
  </cols>
  <sheetData>
    <row r="1" spans="1:6" x14ac:dyDescent="0.2">
      <c r="A1" s="18" t="s">
        <v>425</v>
      </c>
    </row>
    <row r="2" spans="1:6" x14ac:dyDescent="0.2">
      <c r="A2" s="18" t="s">
        <v>427</v>
      </c>
    </row>
    <row r="4" spans="1:6" x14ac:dyDescent="0.2">
      <c r="B4" s="10" t="s">
        <v>103</v>
      </c>
      <c r="C4" s="10" t="s">
        <v>104</v>
      </c>
      <c r="D4" s="10" t="s">
        <v>105</v>
      </c>
      <c r="E4" s="10" t="s">
        <v>106</v>
      </c>
      <c r="F4" s="10" t="s">
        <v>107</v>
      </c>
    </row>
    <row r="5" spans="1:6" x14ac:dyDescent="0.2">
      <c r="A5" s="12">
        <v>43101</v>
      </c>
      <c r="B5" s="10">
        <v>9.6</v>
      </c>
      <c r="C5" s="10">
        <v>13.6</v>
      </c>
      <c r="D5" s="10">
        <v>18.399999999999999</v>
      </c>
      <c r="E5" s="10">
        <v>-8</v>
      </c>
      <c r="F5" s="10">
        <v>34.5</v>
      </c>
    </row>
    <row r="6" spans="1:6" x14ac:dyDescent="0.2">
      <c r="A6" s="12">
        <v>43132</v>
      </c>
      <c r="B6" s="10">
        <v>11.3</v>
      </c>
      <c r="C6" s="10">
        <v>16.600000000000001</v>
      </c>
      <c r="D6" s="10">
        <v>17.8</v>
      </c>
      <c r="E6" s="10">
        <v>-3.2</v>
      </c>
      <c r="F6" s="10">
        <v>34.6</v>
      </c>
    </row>
    <row r="7" spans="1:6" x14ac:dyDescent="0.2">
      <c r="A7" s="12">
        <v>43160</v>
      </c>
      <c r="B7" s="10">
        <v>10.5</v>
      </c>
      <c r="C7" s="10">
        <v>17.600000000000001</v>
      </c>
      <c r="D7" s="10">
        <v>20.8</v>
      </c>
      <c r="E7" s="10">
        <v>-6.2</v>
      </c>
      <c r="F7" s="10">
        <v>32.700000000000003</v>
      </c>
    </row>
    <row r="8" spans="1:6" x14ac:dyDescent="0.2">
      <c r="A8" s="12">
        <v>43191</v>
      </c>
      <c r="B8" s="10">
        <v>10.6</v>
      </c>
      <c r="C8" s="10">
        <v>15.5</v>
      </c>
      <c r="D8" s="10">
        <v>21</v>
      </c>
      <c r="E8" s="10">
        <v>-3</v>
      </c>
      <c r="F8" s="10">
        <v>34.1</v>
      </c>
    </row>
    <row r="9" spans="1:6" x14ac:dyDescent="0.2">
      <c r="A9" s="12">
        <v>43221</v>
      </c>
      <c r="B9" s="10">
        <v>10.199999999999999</v>
      </c>
      <c r="C9" s="10">
        <v>15.5</v>
      </c>
      <c r="D9" s="10">
        <v>20.100000000000001</v>
      </c>
      <c r="E9" s="10">
        <v>-4.4000000000000004</v>
      </c>
      <c r="F9" s="10">
        <v>34.799999999999997</v>
      </c>
    </row>
    <row r="10" spans="1:6" x14ac:dyDescent="0.2">
      <c r="A10" s="12">
        <v>43252</v>
      </c>
      <c r="B10" s="10">
        <v>9.3000000000000007</v>
      </c>
      <c r="C10" s="10">
        <v>13.7</v>
      </c>
      <c r="D10" s="10">
        <v>21.2</v>
      </c>
      <c r="E10" s="10">
        <v>-4.9000000000000004</v>
      </c>
      <c r="F10" s="10">
        <v>36.299999999999997</v>
      </c>
    </row>
    <row r="11" spans="1:6" x14ac:dyDescent="0.2">
      <c r="A11" s="12">
        <v>43282</v>
      </c>
      <c r="B11" s="10">
        <v>9.4</v>
      </c>
      <c r="C11" s="10">
        <v>13.7</v>
      </c>
      <c r="D11" s="10">
        <v>25.2</v>
      </c>
      <c r="E11" s="10">
        <v>-3.4</v>
      </c>
      <c r="F11" s="10">
        <v>39.1</v>
      </c>
    </row>
    <row r="12" spans="1:6" x14ac:dyDescent="0.2">
      <c r="A12" s="12">
        <v>43313</v>
      </c>
      <c r="B12" s="10">
        <v>7.7</v>
      </c>
      <c r="C12" s="10">
        <v>15.9</v>
      </c>
      <c r="D12" s="10">
        <v>27.2</v>
      </c>
      <c r="E12" s="10">
        <v>-5.5</v>
      </c>
      <c r="F12" s="10">
        <v>34.4</v>
      </c>
    </row>
    <row r="13" spans="1:6" x14ac:dyDescent="0.2">
      <c r="A13" s="12">
        <v>43344</v>
      </c>
      <c r="B13" s="10">
        <v>9.6999999999999993</v>
      </c>
      <c r="C13" s="10">
        <v>15.1</v>
      </c>
      <c r="D13" s="10">
        <v>17.899999999999999</v>
      </c>
      <c r="E13" s="10">
        <v>-1.3</v>
      </c>
      <c r="F13" s="10">
        <v>35.5</v>
      </c>
    </row>
    <row r="14" spans="1:6" x14ac:dyDescent="0.2">
      <c r="A14" s="12">
        <v>43374</v>
      </c>
      <c r="B14" s="10">
        <v>5.6</v>
      </c>
      <c r="C14" s="10">
        <v>13.6</v>
      </c>
      <c r="D14" s="10">
        <v>25.1</v>
      </c>
      <c r="E14" s="10">
        <v>-3.7</v>
      </c>
      <c r="F14" s="10">
        <v>37.6</v>
      </c>
    </row>
    <row r="15" spans="1:6" x14ac:dyDescent="0.2">
      <c r="A15" s="12">
        <v>43405</v>
      </c>
      <c r="B15" s="10">
        <v>4.5</v>
      </c>
      <c r="C15" s="10">
        <v>15.5</v>
      </c>
      <c r="D15" s="10">
        <v>28.2</v>
      </c>
      <c r="E15" s="10">
        <v>-7.2</v>
      </c>
      <c r="F15" s="10">
        <v>38</v>
      </c>
    </row>
    <row r="16" spans="1:6" x14ac:dyDescent="0.2">
      <c r="A16" s="12">
        <v>43435</v>
      </c>
      <c r="B16" s="10">
        <v>3.2</v>
      </c>
      <c r="C16" s="10">
        <v>12.4</v>
      </c>
      <c r="D16" s="10">
        <v>22.7</v>
      </c>
      <c r="E16" s="10">
        <v>-6.4</v>
      </c>
      <c r="F16" s="10">
        <v>38.1</v>
      </c>
    </row>
    <row r="17" spans="1:9" x14ac:dyDescent="0.2">
      <c r="A17" s="12">
        <v>43466</v>
      </c>
      <c r="B17" s="10">
        <v>0.6</v>
      </c>
      <c r="C17" s="10">
        <v>10.8</v>
      </c>
      <c r="D17" s="10">
        <v>26.7</v>
      </c>
      <c r="E17" s="10">
        <v>-8.3000000000000007</v>
      </c>
      <c r="F17" s="10">
        <v>36.299999999999997</v>
      </c>
    </row>
    <row r="18" spans="1:9" x14ac:dyDescent="0.2">
      <c r="A18" s="12">
        <v>43497</v>
      </c>
      <c r="B18" s="10">
        <v>-2</v>
      </c>
      <c r="C18" s="10">
        <v>11.1</v>
      </c>
      <c r="D18" s="10">
        <v>33.299999999999997</v>
      </c>
      <c r="E18" s="10">
        <v>-6.9</v>
      </c>
      <c r="F18" s="10">
        <v>38.6</v>
      </c>
    </row>
    <row r="19" spans="1:9" x14ac:dyDescent="0.2">
      <c r="A19" s="12">
        <v>43525</v>
      </c>
      <c r="B19" s="10">
        <v>-2</v>
      </c>
      <c r="C19" s="10">
        <v>10.199999999999999</v>
      </c>
      <c r="D19" s="10">
        <v>36.9</v>
      </c>
      <c r="E19" s="10">
        <v>-8.1</v>
      </c>
      <c r="F19" s="10">
        <v>39.5</v>
      </c>
    </row>
    <row r="20" spans="1:9" x14ac:dyDescent="0.2">
      <c r="A20" s="12">
        <v>43556</v>
      </c>
      <c r="B20" s="10">
        <v>-2.1</v>
      </c>
      <c r="C20" s="10">
        <v>9.5</v>
      </c>
      <c r="D20" s="10">
        <v>35.5</v>
      </c>
      <c r="E20" s="10">
        <v>-10.1</v>
      </c>
      <c r="F20" s="10">
        <v>40.1</v>
      </c>
    </row>
    <row r="21" spans="1:9" x14ac:dyDescent="0.2">
      <c r="A21" s="12">
        <v>43586</v>
      </c>
      <c r="B21" s="10">
        <v>4.2</v>
      </c>
      <c r="C21" s="10">
        <v>12.1</v>
      </c>
      <c r="D21" s="10">
        <v>26.6</v>
      </c>
      <c r="E21" s="10">
        <v>-6.8</v>
      </c>
      <c r="F21" s="10">
        <v>39.1</v>
      </c>
    </row>
    <row r="22" spans="1:9" x14ac:dyDescent="0.2">
      <c r="A22" s="12">
        <v>43617</v>
      </c>
      <c r="B22" s="10">
        <v>5.7</v>
      </c>
      <c r="C22" s="10">
        <v>14.1</v>
      </c>
      <c r="D22" s="10">
        <v>24</v>
      </c>
      <c r="E22" s="10">
        <v>-0.8</v>
      </c>
      <c r="F22" s="10">
        <v>38.700000000000003</v>
      </c>
    </row>
    <row r="23" spans="1:9" x14ac:dyDescent="0.2">
      <c r="A23" s="12">
        <v>43647</v>
      </c>
      <c r="B23" s="10">
        <v>-2.2000000000000002</v>
      </c>
      <c r="C23" s="10">
        <v>8.6</v>
      </c>
      <c r="D23" s="10">
        <v>25.2</v>
      </c>
      <c r="E23" s="10">
        <v>-8.1</v>
      </c>
      <c r="F23" s="10">
        <v>37.4</v>
      </c>
    </row>
    <row r="24" spans="1:9" x14ac:dyDescent="0.2">
      <c r="A24" s="12">
        <v>43678</v>
      </c>
      <c r="B24" s="10">
        <v>-6.5</v>
      </c>
      <c r="C24" s="10">
        <v>6.6</v>
      </c>
      <c r="D24" s="10">
        <v>30.3</v>
      </c>
      <c r="E24" s="10">
        <v>-10.9</v>
      </c>
      <c r="F24" s="10">
        <v>39.9</v>
      </c>
    </row>
    <row r="25" spans="1:9" x14ac:dyDescent="0.2">
      <c r="A25" s="12">
        <v>43709</v>
      </c>
      <c r="B25" s="10">
        <v>-7.5</v>
      </c>
      <c r="C25" s="10">
        <v>6.5</v>
      </c>
      <c r="D25" s="10">
        <v>32.4</v>
      </c>
      <c r="E25" s="10">
        <v>-12.1</v>
      </c>
      <c r="F25" s="10">
        <v>39.4</v>
      </c>
    </row>
    <row r="26" spans="1:9" x14ac:dyDescent="0.2">
      <c r="A26" s="12">
        <v>43739</v>
      </c>
      <c r="B26" s="10">
        <v>-9.1</v>
      </c>
      <c r="C26" s="10">
        <v>4.2</v>
      </c>
      <c r="D26" s="10">
        <v>38.4</v>
      </c>
      <c r="E26" s="10">
        <v>-12.8</v>
      </c>
      <c r="F26" s="10">
        <v>38.4</v>
      </c>
    </row>
    <row r="27" spans="1:9" x14ac:dyDescent="0.2">
      <c r="A27" s="12">
        <v>43770</v>
      </c>
      <c r="B27" s="10">
        <v>-3.1</v>
      </c>
      <c r="C27" s="10">
        <v>8.6</v>
      </c>
      <c r="D27" s="10">
        <v>25.8</v>
      </c>
      <c r="E27" s="10">
        <v>-7.1</v>
      </c>
      <c r="F27" s="10">
        <v>39</v>
      </c>
    </row>
    <row r="28" spans="1:9" x14ac:dyDescent="0.2">
      <c r="A28" s="12">
        <v>43800</v>
      </c>
      <c r="B28" s="10">
        <v>-5</v>
      </c>
      <c r="C28" s="10">
        <v>6.2</v>
      </c>
      <c r="D28" s="10">
        <v>27.3</v>
      </c>
      <c r="E28" s="10">
        <v>-11.3</v>
      </c>
      <c r="F28" s="10">
        <v>41</v>
      </c>
    </row>
    <row r="29" spans="1:9" x14ac:dyDescent="0.2">
      <c r="A29" s="12">
        <v>43831</v>
      </c>
      <c r="B29" s="10">
        <v>-1.5</v>
      </c>
      <c r="C29" s="10">
        <v>10.9</v>
      </c>
      <c r="D29" s="10">
        <v>24</v>
      </c>
      <c r="E29" s="10">
        <v>-10.6</v>
      </c>
      <c r="F29" s="10">
        <v>41.1</v>
      </c>
      <c r="I29" s="10" t="s">
        <v>128</v>
      </c>
    </row>
    <row r="30" spans="1:9" x14ac:dyDescent="0.2">
      <c r="A30" s="12">
        <v>43862</v>
      </c>
      <c r="B30" s="10">
        <v>1.1000000000000001</v>
      </c>
      <c r="C30" s="10">
        <v>10.4</v>
      </c>
      <c r="D30" s="10">
        <v>23.7</v>
      </c>
      <c r="E30" s="10">
        <v>-8.6999999999999993</v>
      </c>
      <c r="F30" s="10">
        <v>37.4</v>
      </c>
    </row>
    <row r="31" spans="1:9" x14ac:dyDescent="0.2">
      <c r="A31" s="12">
        <v>43891</v>
      </c>
      <c r="B31" s="10">
        <v>-3.1</v>
      </c>
      <c r="C31" s="10">
        <v>8.6999999999999993</v>
      </c>
      <c r="D31" s="10">
        <v>23.5</v>
      </c>
      <c r="E31" s="10">
        <v>-9</v>
      </c>
      <c r="F31" s="10">
        <v>38</v>
      </c>
    </row>
    <row r="32" spans="1:9" x14ac:dyDescent="0.2">
      <c r="A32" s="12">
        <v>43922</v>
      </c>
      <c r="B32" s="10">
        <v>-28.1</v>
      </c>
      <c r="C32" s="10">
        <v>-17.600000000000001</v>
      </c>
      <c r="D32" s="10">
        <v>-5.3</v>
      </c>
      <c r="E32" s="10">
        <v>-35.1</v>
      </c>
      <c r="F32" s="10">
        <v>37</v>
      </c>
    </row>
    <row r="33" spans="1:6" x14ac:dyDescent="0.2">
      <c r="A33" s="12">
        <v>43952</v>
      </c>
      <c r="B33" s="10">
        <v>-22.1</v>
      </c>
      <c r="C33" s="10">
        <v>-8.6999999999999993</v>
      </c>
      <c r="D33" s="10">
        <v>3.9</v>
      </c>
      <c r="E33" s="10">
        <v>-30.9</v>
      </c>
      <c r="F33" s="10">
        <v>42.4</v>
      </c>
    </row>
    <row r="34" spans="1:6" x14ac:dyDescent="0.2">
      <c r="A34" s="12">
        <v>43983</v>
      </c>
      <c r="B34" s="10">
        <v>-16.399999999999999</v>
      </c>
      <c r="C34" s="10">
        <v>-4.5</v>
      </c>
      <c r="D34" s="10">
        <v>7.2</v>
      </c>
      <c r="E34" s="10">
        <v>-23</v>
      </c>
      <c r="F34" s="10">
        <v>43.5</v>
      </c>
    </row>
    <row r="35" spans="1:6" x14ac:dyDescent="0.2">
      <c r="A35" s="12">
        <v>44013</v>
      </c>
      <c r="B35" s="10">
        <v>-14.7</v>
      </c>
      <c r="C35" s="10">
        <v>-0.8</v>
      </c>
      <c r="D35" s="10">
        <v>16</v>
      </c>
      <c r="E35" s="10">
        <v>-20.100000000000001</v>
      </c>
      <c r="F35" s="10">
        <v>44.3</v>
      </c>
    </row>
    <row r="36" spans="1:6" x14ac:dyDescent="0.2">
      <c r="A36" s="12">
        <v>44044</v>
      </c>
      <c r="B36" s="10">
        <v>-15.9</v>
      </c>
      <c r="C36" s="10">
        <v>1.8</v>
      </c>
      <c r="D36" s="10">
        <v>14.9</v>
      </c>
      <c r="E36" s="10">
        <v>-21.9</v>
      </c>
      <c r="F36" s="10">
        <v>41.4</v>
      </c>
    </row>
    <row r="37" spans="1:6" x14ac:dyDescent="0.2">
      <c r="A37" s="12">
        <v>44075</v>
      </c>
      <c r="B37" s="10">
        <v>-15.6</v>
      </c>
      <c r="C37" s="10">
        <v>2.1</v>
      </c>
      <c r="D37" s="10">
        <v>9.1</v>
      </c>
      <c r="E37" s="10">
        <v>-21.8</v>
      </c>
      <c r="F37" s="10">
        <v>43.8</v>
      </c>
    </row>
    <row r="38" spans="1:6" x14ac:dyDescent="0.2">
      <c r="A38" s="12">
        <v>44105</v>
      </c>
      <c r="B38" s="10">
        <v>-15.9</v>
      </c>
      <c r="C38" s="10">
        <v>1.6</v>
      </c>
      <c r="D38" s="10">
        <v>9.1999999999999993</v>
      </c>
      <c r="E38" s="10">
        <v>-16.8</v>
      </c>
      <c r="F38" s="10">
        <v>43.2</v>
      </c>
    </row>
    <row r="39" spans="1:6" x14ac:dyDescent="0.2">
      <c r="A39" s="12">
        <v>44136</v>
      </c>
      <c r="B39" s="10">
        <v>-7</v>
      </c>
      <c r="C39" s="10">
        <v>9.1999999999999993</v>
      </c>
      <c r="D39" s="10">
        <v>12.2</v>
      </c>
      <c r="E39" s="10">
        <v>-17.899999999999999</v>
      </c>
      <c r="F39" s="10">
        <v>44.9</v>
      </c>
    </row>
    <row r="40" spans="1:6" x14ac:dyDescent="0.2">
      <c r="A40" s="12">
        <v>44166</v>
      </c>
      <c r="B40" s="10">
        <v>-2.1</v>
      </c>
      <c r="C40" s="10">
        <v>10.6</v>
      </c>
      <c r="D40" s="10">
        <v>29.6</v>
      </c>
      <c r="E40" s="10">
        <v>-10.9</v>
      </c>
      <c r="F40" s="10">
        <v>44</v>
      </c>
    </row>
    <row r="41" spans="1:6" x14ac:dyDescent="0.2">
      <c r="A41" s="12">
        <v>44197</v>
      </c>
      <c r="B41" s="10">
        <v>-9.1999999999999993</v>
      </c>
      <c r="C41" s="10">
        <v>4.4000000000000004</v>
      </c>
      <c r="D41" s="10">
        <v>24.3</v>
      </c>
      <c r="E41" s="10">
        <v>-18.5</v>
      </c>
      <c r="F41" s="10">
        <v>42.7</v>
      </c>
    </row>
    <row r="42" spans="1:6" x14ac:dyDescent="0.2">
      <c r="A42" s="12">
        <v>44228</v>
      </c>
      <c r="B42" s="10">
        <v>-1.8</v>
      </c>
      <c r="C42" s="10">
        <v>11.2</v>
      </c>
      <c r="D42" s="10">
        <v>24.7</v>
      </c>
      <c r="E42" s="10">
        <v>-15.4</v>
      </c>
      <c r="F42" s="10">
        <v>47.9</v>
      </c>
    </row>
    <row r="43" spans="1:6" x14ac:dyDescent="0.2">
      <c r="A43" s="12">
        <v>44256</v>
      </c>
      <c r="B43" s="10">
        <v>0.2</v>
      </c>
      <c r="C43" s="10">
        <v>10.4</v>
      </c>
      <c r="D43" s="10">
        <v>24.1</v>
      </c>
      <c r="E43" s="10">
        <v>-8.4</v>
      </c>
      <c r="F43" s="10">
        <v>44.5</v>
      </c>
    </row>
    <row r="44" spans="1:6" x14ac:dyDescent="0.2">
      <c r="A44" s="12">
        <v>44287</v>
      </c>
      <c r="B44" s="10">
        <v>3.3</v>
      </c>
      <c r="C44" s="10">
        <v>15</v>
      </c>
      <c r="D44" s="10">
        <v>21.3</v>
      </c>
      <c r="E44" s="10">
        <v>-3.6</v>
      </c>
      <c r="F44" s="10">
        <v>46.7</v>
      </c>
    </row>
    <row r="45" spans="1:6" x14ac:dyDescent="0.2">
      <c r="A45" s="12">
        <v>44317</v>
      </c>
      <c r="B45" s="10">
        <v>7.1</v>
      </c>
      <c r="C45" s="10">
        <v>12.9</v>
      </c>
      <c r="D45" s="10">
        <v>26.8</v>
      </c>
      <c r="E45" s="10">
        <v>0.5</v>
      </c>
      <c r="F45" s="10">
        <v>42.6</v>
      </c>
    </row>
    <row r="46" spans="1:6" x14ac:dyDescent="0.2">
      <c r="A46" s="12">
        <v>44348</v>
      </c>
      <c r="B46" s="10">
        <v>4</v>
      </c>
      <c r="C46" s="10">
        <v>12.5</v>
      </c>
      <c r="D46" s="10">
        <v>33.5</v>
      </c>
      <c r="E46" s="10">
        <v>-5.5</v>
      </c>
      <c r="F46" s="10">
        <v>41</v>
      </c>
    </row>
    <row r="47" spans="1:6" x14ac:dyDescent="0.2">
      <c r="A47" s="12">
        <v>44378</v>
      </c>
      <c r="B47" s="10">
        <v>0.8</v>
      </c>
      <c r="C47" s="10">
        <v>11.2</v>
      </c>
      <c r="D47" s="10">
        <v>32.299999999999997</v>
      </c>
      <c r="E47" s="10">
        <v>-7.6</v>
      </c>
      <c r="F47" s="10">
        <v>38.299999999999997</v>
      </c>
    </row>
    <row r="48" spans="1:6" x14ac:dyDescent="0.2">
      <c r="A48" s="12">
        <v>44409</v>
      </c>
      <c r="B48" s="10">
        <v>4.5</v>
      </c>
      <c r="C48" s="10">
        <v>13.9</v>
      </c>
      <c r="D48" s="10">
        <v>28.3</v>
      </c>
      <c r="E48" s="10">
        <v>-7.4</v>
      </c>
      <c r="F48" s="10">
        <v>38.4</v>
      </c>
    </row>
    <row r="49" spans="1:6" x14ac:dyDescent="0.2">
      <c r="A49" s="12">
        <v>44440</v>
      </c>
      <c r="B49" s="10">
        <v>3.3</v>
      </c>
      <c r="C49" s="10">
        <v>11.3</v>
      </c>
      <c r="D49" s="10">
        <v>27.9</v>
      </c>
      <c r="E49" s="10">
        <v>-5.9</v>
      </c>
      <c r="F49" s="10">
        <v>40</v>
      </c>
    </row>
    <row r="50" spans="1:6" x14ac:dyDescent="0.2">
      <c r="A50" s="12">
        <v>44470</v>
      </c>
      <c r="B50" s="10">
        <v>-0.7</v>
      </c>
      <c r="C50" s="10">
        <v>6.2</v>
      </c>
      <c r="D50" s="10">
        <v>42.3</v>
      </c>
      <c r="E50" s="10">
        <v>-5.8</v>
      </c>
      <c r="F50" s="10">
        <v>34.4</v>
      </c>
    </row>
    <row r="51" spans="1:6" x14ac:dyDescent="0.2">
      <c r="A51" s="12">
        <v>44501</v>
      </c>
      <c r="B51" s="10">
        <v>-1.5</v>
      </c>
      <c r="C51" s="10">
        <v>5.0999999999999996</v>
      </c>
      <c r="D51" s="10">
        <v>41.8</v>
      </c>
      <c r="E51" s="10">
        <v>-3.9</v>
      </c>
      <c r="F51" s="10">
        <v>34.299999999999997</v>
      </c>
    </row>
    <row r="52" spans="1:6" x14ac:dyDescent="0.2">
      <c r="A52" s="12">
        <v>44531</v>
      </c>
      <c r="B52" s="10">
        <v>-6.1</v>
      </c>
      <c r="C52" s="10">
        <v>3.9</v>
      </c>
      <c r="D52" s="10">
        <v>34.9</v>
      </c>
      <c r="E52" s="10">
        <v>-12</v>
      </c>
      <c r="F52" s="10">
        <v>32.700000000000003</v>
      </c>
    </row>
    <row r="53" spans="1:6" x14ac:dyDescent="0.2">
      <c r="A53" s="12">
        <v>44562</v>
      </c>
      <c r="B53" s="10">
        <v>-3.6</v>
      </c>
      <c r="C53" s="10">
        <v>5.6</v>
      </c>
      <c r="D53" s="10">
        <v>29.4</v>
      </c>
      <c r="E53" s="10">
        <v>-11.1</v>
      </c>
      <c r="F53" s="10">
        <v>35.799999999999997</v>
      </c>
    </row>
    <row r="54" spans="1:6" x14ac:dyDescent="0.2">
      <c r="A54" s="12">
        <v>44593</v>
      </c>
      <c r="B54" s="10">
        <v>-10.199999999999999</v>
      </c>
      <c r="C54" s="10">
        <v>-5.0999999999999996</v>
      </c>
      <c r="D54" s="10">
        <v>35</v>
      </c>
      <c r="E54" s="10">
        <v>-15.4</v>
      </c>
      <c r="F54" s="10">
        <v>30.3</v>
      </c>
    </row>
    <row r="55" spans="1:6" x14ac:dyDescent="0.2">
      <c r="A55" s="12">
        <v>44621</v>
      </c>
      <c r="B55" s="10">
        <v>-22</v>
      </c>
      <c r="C55" s="10">
        <v>-16.8</v>
      </c>
      <c r="D55" s="10">
        <v>64.3</v>
      </c>
      <c r="E55" s="10">
        <v>-13.3</v>
      </c>
      <c r="F55" s="10">
        <v>29.3</v>
      </c>
    </row>
    <row r="56" spans="1:6" x14ac:dyDescent="0.2">
      <c r="A56" s="12">
        <v>44652</v>
      </c>
      <c r="B56" s="10">
        <v>-23.3</v>
      </c>
      <c r="C56" s="10">
        <v>-17.7</v>
      </c>
      <c r="D56" s="10">
        <v>53.1</v>
      </c>
      <c r="E56" s="10">
        <v>-13.5</v>
      </c>
      <c r="F56" s="10">
        <v>26.5</v>
      </c>
    </row>
    <row r="57" spans="1:6" x14ac:dyDescent="0.2">
      <c r="A57" s="12">
        <v>44682</v>
      </c>
      <c r="B57" s="10">
        <v>-21.1</v>
      </c>
      <c r="C57" s="10">
        <v>-16.899999999999999</v>
      </c>
      <c r="D57" s="10">
        <v>45.7</v>
      </c>
      <c r="E57" s="10">
        <v>-15.1</v>
      </c>
      <c r="F57" s="10">
        <v>26.3</v>
      </c>
    </row>
    <row r="58" spans="1:6" x14ac:dyDescent="0.2">
      <c r="A58" s="12"/>
    </row>
    <row r="59" spans="1:6" x14ac:dyDescent="0.2">
      <c r="A59" s="12"/>
    </row>
    <row r="60" spans="1:6" x14ac:dyDescent="0.2">
      <c r="A60" s="12"/>
    </row>
    <row r="61" spans="1:6" x14ac:dyDescent="0.2">
      <c r="A61" s="12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45"/>
  <sheetViews>
    <sheetView zoomScale="80" zoomScaleNormal="80" workbookViewId="0">
      <selection activeCell="I34" sqref="I34"/>
    </sheetView>
  </sheetViews>
  <sheetFormatPr defaultColWidth="8.625" defaultRowHeight="12.75" x14ac:dyDescent="0.2"/>
  <cols>
    <col min="1" max="16384" width="8.625" style="10"/>
  </cols>
  <sheetData>
    <row r="1" spans="1:3" x14ac:dyDescent="0.2">
      <c r="A1" s="10" t="s">
        <v>428</v>
      </c>
    </row>
    <row r="2" spans="1:3" x14ac:dyDescent="0.2">
      <c r="A2" s="10" t="s">
        <v>429</v>
      </c>
    </row>
    <row r="4" spans="1:3" x14ac:dyDescent="0.2">
      <c r="B4" s="10" t="s">
        <v>61</v>
      </c>
      <c r="C4" s="10" t="s">
        <v>62</v>
      </c>
    </row>
    <row r="5" spans="1:3" x14ac:dyDescent="0.2">
      <c r="A5" s="10" t="s">
        <v>63</v>
      </c>
      <c r="B5" s="13">
        <v>111.5</v>
      </c>
      <c r="C5" s="13">
        <v>107.8</v>
      </c>
    </row>
    <row r="6" spans="1:3" x14ac:dyDescent="0.2">
      <c r="A6" s="10" t="s">
        <v>64</v>
      </c>
      <c r="B6" s="13">
        <v>110.3</v>
      </c>
      <c r="C6" s="13">
        <v>106.7</v>
      </c>
    </row>
    <row r="7" spans="1:3" x14ac:dyDescent="0.2">
      <c r="A7" s="10" t="s">
        <v>65</v>
      </c>
      <c r="B7" s="13">
        <v>108.1</v>
      </c>
      <c r="C7" s="13">
        <v>105.4</v>
      </c>
    </row>
    <row r="8" spans="1:3" x14ac:dyDescent="0.2">
      <c r="A8" s="10" t="s">
        <v>66</v>
      </c>
      <c r="B8" s="13">
        <v>110.3</v>
      </c>
      <c r="C8" s="13">
        <v>106.5</v>
      </c>
    </row>
    <row r="9" spans="1:3" x14ac:dyDescent="0.2">
      <c r="A9" s="10" t="s">
        <v>67</v>
      </c>
      <c r="B9" s="13">
        <v>110.8</v>
      </c>
      <c r="C9" s="13">
        <v>104.8</v>
      </c>
    </row>
    <row r="10" spans="1:3" x14ac:dyDescent="0.2">
      <c r="A10" s="10" t="s">
        <v>68</v>
      </c>
      <c r="B10" s="13">
        <v>108.7</v>
      </c>
      <c r="C10" s="13">
        <v>102.7</v>
      </c>
    </row>
    <row r="11" spans="1:3" x14ac:dyDescent="0.2">
      <c r="A11" s="10" t="s">
        <v>69</v>
      </c>
      <c r="B11" s="13">
        <v>112.4</v>
      </c>
      <c r="C11" s="13">
        <v>107.2</v>
      </c>
    </row>
    <row r="12" spans="1:3" x14ac:dyDescent="0.2">
      <c r="A12" s="10" t="s">
        <v>70</v>
      </c>
      <c r="B12" s="13">
        <v>109.1</v>
      </c>
      <c r="C12" s="13">
        <v>102.9</v>
      </c>
    </row>
    <row r="13" spans="1:3" x14ac:dyDescent="0.2">
      <c r="A13" s="10" t="s">
        <v>71</v>
      </c>
      <c r="B13" s="13">
        <v>115.3</v>
      </c>
      <c r="C13" s="13">
        <v>107.5</v>
      </c>
    </row>
    <row r="14" spans="1:3" x14ac:dyDescent="0.2">
      <c r="A14" s="10" t="s">
        <v>72</v>
      </c>
      <c r="B14" s="13">
        <v>113.5</v>
      </c>
      <c r="C14" s="13">
        <v>105.9</v>
      </c>
    </row>
    <row r="15" spans="1:3" x14ac:dyDescent="0.2">
      <c r="A15" s="10" t="s">
        <v>73</v>
      </c>
      <c r="B15" s="13">
        <v>109.4</v>
      </c>
      <c r="C15" s="13">
        <v>104.7</v>
      </c>
    </row>
    <row r="16" spans="1:3" x14ac:dyDescent="0.2">
      <c r="A16" s="10" t="s">
        <v>74</v>
      </c>
      <c r="B16" s="13">
        <v>114.4</v>
      </c>
      <c r="C16" s="13">
        <v>106</v>
      </c>
    </row>
    <row r="17" spans="1:7" x14ac:dyDescent="0.2">
      <c r="A17" s="10" t="s">
        <v>75</v>
      </c>
      <c r="B17" s="13">
        <v>115.1</v>
      </c>
      <c r="C17" s="13">
        <v>104.6</v>
      </c>
    </row>
    <row r="18" spans="1:7" x14ac:dyDescent="0.2">
      <c r="A18" s="10" t="s">
        <v>76</v>
      </c>
      <c r="B18" s="13">
        <v>111</v>
      </c>
      <c r="C18" s="13">
        <v>102.5</v>
      </c>
    </row>
    <row r="19" spans="1:7" x14ac:dyDescent="0.2">
      <c r="A19" s="10" t="s">
        <v>77</v>
      </c>
      <c r="B19" s="13">
        <v>90.6</v>
      </c>
      <c r="C19" s="13">
        <v>88.9</v>
      </c>
    </row>
    <row r="20" spans="1:7" x14ac:dyDescent="0.2">
      <c r="A20" s="10" t="s">
        <v>78</v>
      </c>
      <c r="B20" s="13">
        <v>52.8</v>
      </c>
      <c r="C20" s="13">
        <v>53</v>
      </c>
    </row>
    <row r="21" spans="1:7" x14ac:dyDescent="0.2">
      <c r="A21" s="10" t="s">
        <v>79</v>
      </c>
      <c r="B21" s="13">
        <v>65.599999999999994</v>
      </c>
      <c r="C21" s="13">
        <v>66.599999999999994</v>
      </c>
    </row>
    <row r="22" spans="1:7" x14ac:dyDescent="0.2">
      <c r="A22" s="10" t="s">
        <v>80</v>
      </c>
      <c r="B22" s="13">
        <v>83.3</v>
      </c>
      <c r="C22" s="13">
        <v>84</v>
      </c>
    </row>
    <row r="23" spans="1:7" x14ac:dyDescent="0.2">
      <c r="A23" s="10" t="s">
        <v>81</v>
      </c>
      <c r="B23" s="13">
        <v>97.6</v>
      </c>
      <c r="C23" s="13">
        <v>95.4</v>
      </c>
    </row>
    <row r="24" spans="1:7" x14ac:dyDescent="0.2">
      <c r="A24" s="10" t="s">
        <v>82</v>
      </c>
      <c r="B24" s="13">
        <v>100.3</v>
      </c>
      <c r="C24" s="13">
        <v>97.2</v>
      </c>
      <c r="G24" s="10" t="s">
        <v>121</v>
      </c>
    </row>
    <row r="25" spans="1:7" x14ac:dyDescent="0.2">
      <c r="A25" s="10" t="s">
        <v>83</v>
      </c>
      <c r="B25" s="13">
        <v>100.1</v>
      </c>
      <c r="C25" s="13">
        <v>96.5</v>
      </c>
    </row>
    <row r="26" spans="1:7" x14ac:dyDescent="0.2">
      <c r="A26" s="10" t="s">
        <v>84</v>
      </c>
      <c r="B26" s="13">
        <v>85.5</v>
      </c>
      <c r="C26" s="13">
        <v>84.9</v>
      </c>
    </row>
    <row r="27" spans="1:7" x14ac:dyDescent="0.2">
      <c r="A27" s="10" t="s">
        <v>85</v>
      </c>
      <c r="B27" s="13">
        <v>89.2</v>
      </c>
      <c r="C27" s="13">
        <v>90.3</v>
      </c>
    </row>
    <row r="28" spans="1:7" x14ac:dyDescent="0.2">
      <c r="A28" s="10" t="s">
        <v>86</v>
      </c>
      <c r="B28" s="13">
        <v>101.1</v>
      </c>
      <c r="C28" s="13">
        <v>102.8</v>
      </c>
    </row>
    <row r="29" spans="1:7" x14ac:dyDescent="0.2">
      <c r="A29" s="10" t="s">
        <v>87</v>
      </c>
      <c r="B29" s="13">
        <v>77.8</v>
      </c>
      <c r="C29" s="13">
        <v>77.3</v>
      </c>
    </row>
    <row r="30" spans="1:7" x14ac:dyDescent="0.2">
      <c r="A30" s="10" t="s">
        <v>88</v>
      </c>
      <c r="B30" s="13">
        <v>83.1</v>
      </c>
      <c r="C30" s="13">
        <v>81.400000000000006</v>
      </c>
    </row>
    <row r="31" spans="1:7" x14ac:dyDescent="0.2">
      <c r="A31" s="10" t="s">
        <v>89</v>
      </c>
      <c r="B31" s="13">
        <v>89.9</v>
      </c>
      <c r="C31" s="13">
        <v>89</v>
      </c>
    </row>
    <row r="32" spans="1:7" x14ac:dyDescent="0.2">
      <c r="A32" s="10" t="s">
        <v>90</v>
      </c>
      <c r="B32" s="13">
        <v>95.4</v>
      </c>
      <c r="C32" s="13">
        <v>90.4</v>
      </c>
    </row>
    <row r="33" spans="1:3" x14ac:dyDescent="0.2">
      <c r="A33" s="10" t="s">
        <v>91</v>
      </c>
      <c r="B33" s="13">
        <v>98.6</v>
      </c>
      <c r="C33" s="13">
        <v>92.2</v>
      </c>
    </row>
    <row r="34" spans="1:3" x14ac:dyDescent="0.2">
      <c r="A34" s="10" t="s">
        <v>92</v>
      </c>
      <c r="B34" s="13">
        <v>107.2</v>
      </c>
      <c r="C34" s="13">
        <v>98.9</v>
      </c>
    </row>
    <row r="35" spans="1:3" x14ac:dyDescent="0.2">
      <c r="A35" s="10" t="s">
        <v>93</v>
      </c>
      <c r="B35" s="13">
        <v>113</v>
      </c>
      <c r="C35" s="13">
        <v>100.1</v>
      </c>
    </row>
    <row r="36" spans="1:3" x14ac:dyDescent="0.2">
      <c r="A36" s="10" t="s">
        <v>94</v>
      </c>
      <c r="B36" s="13">
        <v>118.9</v>
      </c>
      <c r="C36" s="13">
        <v>104.3</v>
      </c>
    </row>
    <row r="37" spans="1:3" x14ac:dyDescent="0.2">
      <c r="A37" s="10" t="s">
        <v>95</v>
      </c>
      <c r="B37" s="13">
        <v>119.3</v>
      </c>
      <c r="C37" s="13">
        <v>102.5</v>
      </c>
    </row>
    <row r="38" spans="1:3" x14ac:dyDescent="0.2">
      <c r="A38" s="10" t="s">
        <v>96</v>
      </c>
      <c r="B38" s="13">
        <v>119</v>
      </c>
      <c r="C38" s="13">
        <v>99.2</v>
      </c>
    </row>
    <row r="39" spans="1:3" x14ac:dyDescent="0.2">
      <c r="A39" s="10" t="s">
        <v>97</v>
      </c>
      <c r="B39" s="13">
        <v>119.2</v>
      </c>
      <c r="C39" s="13">
        <v>97.6</v>
      </c>
    </row>
    <row r="40" spans="1:3" x14ac:dyDescent="0.2">
      <c r="A40" s="10" t="s">
        <v>98</v>
      </c>
      <c r="B40" s="13">
        <v>121.1</v>
      </c>
      <c r="C40" s="13">
        <v>97.8</v>
      </c>
    </row>
    <row r="41" spans="1:3" x14ac:dyDescent="0.2">
      <c r="A41" s="10" t="s">
        <v>99</v>
      </c>
      <c r="B41" s="13">
        <v>120.3</v>
      </c>
      <c r="C41" s="13">
        <v>96.3</v>
      </c>
    </row>
    <row r="42" spans="1:3" x14ac:dyDescent="0.2">
      <c r="A42" s="10" t="s">
        <v>100</v>
      </c>
      <c r="B42" s="13">
        <v>122.5</v>
      </c>
      <c r="C42" s="13">
        <v>96.3</v>
      </c>
    </row>
    <row r="43" spans="1:3" x14ac:dyDescent="0.2">
      <c r="A43" s="10" t="s">
        <v>101</v>
      </c>
      <c r="B43" s="13">
        <v>123.9</v>
      </c>
      <c r="C43" s="13">
        <v>93.2</v>
      </c>
    </row>
    <row r="44" spans="1:3" x14ac:dyDescent="0.2">
      <c r="A44" s="10" t="s">
        <v>102</v>
      </c>
      <c r="B44" s="13">
        <v>124.6</v>
      </c>
      <c r="C44" s="13">
        <v>93.1</v>
      </c>
    </row>
    <row r="45" spans="1:3" x14ac:dyDescent="0.2">
      <c r="A45" s="10" t="s">
        <v>313</v>
      </c>
      <c r="B45" s="13">
        <v>125.5</v>
      </c>
      <c r="C45" s="13">
        <v>91.8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38"/>
  <sheetViews>
    <sheetView zoomScale="80" zoomScaleNormal="80" workbookViewId="0">
      <selection activeCell="K40" sqref="K40"/>
    </sheetView>
  </sheetViews>
  <sheetFormatPr defaultColWidth="8.625" defaultRowHeight="12.75" x14ac:dyDescent="0.2"/>
  <cols>
    <col min="1" max="16384" width="8.625" style="10"/>
  </cols>
  <sheetData>
    <row r="1" spans="1:6" x14ac:dyDescent="0.2">
      <c r="A1" s="10" t="s">
        <v>428</v>
      </c>
    </row>
    <row r="2" spans="1:6" x14ac:dyDescent="0.2">
      <c r="A2" s="18" t="s">
        <v>430</v>
      </c>
    </row>
    <row r="4" spans="1:6" x14ac:dyDescent="0.2">
      <c r="B4" s="10" t="s">
        <v>125</v>
      </c>
      <c r="C4" s="10" t="s">
        <v>126</v>
      </c>
    </row>
    <row r="5" spans="1:6" x14ac:dyDescent="0.2">
      <c r="A5" s="10">
        <v>2014</v>
      </c>
      <c r="B5" s="10">
        <v>93248</v>
      </c>
      <c r="C5" s="10">
        <v>87985</v>
      </c>
    </row>
    <row r="6" spans="1:6" x14ac:dyDescent="0.2">
      <c r="A6" s="24">
        <v>2015</v>
      </c>
      <c r="B6" s="10">
        <v>96218</v>
      </c>
      <c r="C6" s="10">
        <v>91345</v>
      </c>
      <c r="E6" s="1">
        <f>B6/B5-1</f>
        <v>3.185054907343865E-2</v>
      </c>
      <c r="F6" s="1">
        <f>C6/C5-1</f>
        <v>3.8188327555833457E-2</v>
      </c>
    </row>
    <row r="7" spans="1:6" x14ac:dyDescent="0.2">
      <c r="A7" s="24">
        <v>2016</v>
      </c>
      <c r="B7" s="10">
        <v>101094</v>
      </c>
      <c r="C7" s="10">
        <v>96263</v>
      </c>
      <c r="E7" s="1">
        <f>B7/B6-1</f>
        <v>5.0676588580099269E-2</v>
      </c>
      <c r="F7" s="1">
        <f>C7/C6-1</f>
        <v>5.3839837976900728E-2</v>
      </c>
    </row>
    <row r="8" spans="1:6" x14ac:dyDescent="0.2">
      <c r="A8" s="24">
        <v>2017</v>
      </c>
      <c r="B8" s="10">
        <v>103405</v>
      </c>
      <c r="C8" s="10">
        <v>99463</v>
      </c>
      <c r="E8" s="1">
        <f t="shared" ref="E8:E15" si="0">B8/B7-1</f>
        <v>2.2859912556630446E-2</v>
      </c>
      <c r="F8" s="1">
        <f t="shared" ref="F8:F15" si="1">C8/C7-1</f>
        <v>3.3242263382608161E-2</v>
      </c>
    </row>
    <row r="9" spans="1:6" x14ac:dyDescent="0.2">
      <c r="A9" s="24">
        <v>2018</v>
      </c>
      <c r="B9" s="10">
        <v>107481</v>
      </c>
      <c r="C9" s="10">
        <v>105365</v>
      </c>
      <c r="E9" s="1">
        <f t="shared" si="0"/>
        <v>3.9417823122672946E-2</v>
      </c>
      <c r="F9" s="1">
        <f t="shared" si="1"/>
        <v>5.9338648542674122E-2</v>
      </c>
    </row>
    <row r="10" spans="1:6" x14ac:dyDescent="0.2">
      <c r="A10" s="24">
        <v>2019</v>
      </c>
      <c r="B10" s="10">
        <v>111055</v>
      </c>
      <c r="C10" s="10">
        <v>111055</v>
      </c>
      <c r="E10" s="1">
        <f t="shared" si="0"/>
        <v>3.3252388794298593E-2</v>
      </c>
      <c r="F10" s="1">
        <f t="shared" si="1"/>
        <v>5.4002752337113824E-2</v>
      </c>
    </row>
    <row r="11" spans="1:6" x14ac:dyDescent="0.2">
      <c r="A11" s="24">
        <v>2020</v>
      </c>
      <c r="B11" s="10">
        <v>99504</v>
      </c>
      <c r="C11" s="10">
        <v>100158</v>
      </c>
      <c r="E11" s="1">
        <f t="shared" si="0"/>
        <v>-0.10401152582053941</v>
      </c>
      <c r="F11" s="1">
        <f t="shared" si="1"/>
        <v>-9.812255188870378E-2</v>
      </c>
    </row>
    <row r="12" spans="1:6" x14ac:dyDescent="0.2">
      <c r="A12" s="24" t="s">
        <v>127</v>
      </c>
      <c r="B12" s="10">
        <v>105197</v>
      </c>
      <c r="C12" s="10">
        <v>109531</v>
      </c>
      <c r="E12" s="1">
        <f t="shared" si="0"/>
        <v>5.721378035053859E-2</v>
      </c>
      <c r="F12" s="1">
        <f t="shared" si="1"/>
        <v>9.3582140218454901E-2</v>
      </c>
    </row>
    <row r="13" spans="1:6" x14ac:dyDescent="0.2">
      <c r="A13" s="24" t="s">
        <v>24</v>
      </c>
      <c r="B13" s="10">
        <v>111446.75625000001</v>
      </c>
      <c r="C13" s="10">
        <v>124650.56174374999</v>
      </c>
      <c r="E13" s="1">
        <f t="shared" si="0"/>
        <v>5.9410023574816728E-2</v>
      </c>
      <c r="F13" s="1">
        <f>C13/C12-1</f>
        <v>0.13803910987528645</v>
      </c>
    </row>
    <row r="14" spans="1:6" x14ac:dyDescent="0.2">
      <c r="A14" s="24" t="s">
        <v>25</v>
      </c>
      <c r="B14" s="10">
        <v>116350.41352500001</v>
      </c>
      <c r="C14" s="10">
        <v>135470.72910535446</v>
      </c>
      <c r="E14" s="1">
        <f t="shared" si="0"/>
        <v>4.4000000000000039E-2</v>
      </c>
      <c r="F14" s="1">
        <f t="shared" si="1"/>
        <v>8.6803999999999881E-2</v>
      </c>
    </row>
    <row r="15" spans="1:6" x14ac:dyDescent="0.2">
      <c r="A15" s="24" t="s">
        <v>26</v>
      </c>
      <c r="B15" s="10">
        <v>120917.16725585626</v>
      </c>
      <c r="C15" s="10">
        <v>144307.65410330813</v>
      </c>
      <c r="E15" s="1">
        <f t="shared" si="0"/>
        <v>3.9250000000000007E-2</v>
      </c>
      <c r="F15" s="1">
        <f t="shared" si="1"/>
        <v>6.5231250000000074E-2</v>
      </c>
    </row>
    <row r="38" spans="2:2" x14ac:dyDescent="0.2">
      <c r="B38" s="10" t="s">
        <v>129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S209"/>
  <sheetViews>
    <sheetView zoomScale="55" zoomScaleNormal="55" workbookViewId="0">
      <selection activeCell="I32" sqref="I32"/>
    </sheetView>
  </sheetViews>
  <sheetFormatPr defaultColWidth="8.625" defaultRowHeight="12.75" x14ac:dyDescent="0.2"/>
  <cols>
    <col min="1" max="17" width="8.625" style="5"/>
    <col min="18" max="19" width="10.625" style="5" customWidth="1"/>
    <col min="20" max="16384" width="8.625" style="5"/>
  </cols>
  <sheetData>
    <row r="1" spans="2:19" x14ac:dyDescent="0.2">
      <c r="B1" s="5" t="s">
        <v>431</v>
      </c>
    </row>
    <row r="2" spans="2:19" x14ac:dyDescent="0.2">
      <c r="B2" s="5" t="s">
        <v>432</v>
      </c>
      <c r="N2" s="5" t="s">
        <v>209</v>
      </c>
      <c r="O2" s="5" t="s">
        <v>409</v>
      </c>
      <c r="R2" s="5" t="s">
        <v>209</v>
      </c>
      <c r="S2" s="5" t="s">
        <v>409</v>
      </c>
    </row>
    <row r="3" spans="2:19" x14ac:dyDescent="0.2">
      <c r="C3" s="6"/>
      <c r="M3" s="5" t="s">
        <v>210</v>
      </c>
      <c r="N3" s="5">
        <v>11537.9</v>
      </c>
      <c r="O3" s="5">
        <v>10</v>
      </c>
      <c r="R3" s="25">
        <f>N3/100</f>
        <v>115.37899999999999</v>
      </c>
      <c r="S3" s="25">
        <f>O3</f>
        <v>10</v>
      </c>
    </row>
    <row r="4" spans="2:19" x14ac:dyDescent="0.2">
      <c r="C4" s="6"/>
      <c r="M4" s="5" t="s">
        <v>211</v>
      </c>
      <c r="N4" s="5">
        <v>11866.98</v>
      </c>
      <c r="O4" s="5">
        <v>50</v>
      </c>
      <c r="R4" s="25">
        <f t="shared" ref="R4:R67" si="0">N4/100</f>
        <v>118.6698</v>
      </c>
      <c r="S4" s="25">
        <f t="shared" ref="S4:S67" si="1">O4</f>
        <v>50</v>
      </c>
    </row>
    <row r="5" spans="2:19" x14ac:dyDescent="0.2">
      <c r="C5" s="6"/>
      <c r="M5" s="5" t="s">
        <v>212</v>
      </c>
      <c r="N5" s="5">
        <v>20193.73</v>
      </c>
      <c r="O5" s="5">
        <v>44</v>
      </c>
      <c r="R5" s="25">
        <f t="shared" si="0"/>
        <v>201.93729999999999</v>
      </c>
      <c r="S5" s="25">
        <f t="shared" si="1"/>
        <v>44</v>
      </c>
    </row>
    <row r="6" spans="2:19" x14ac:dyDescent="0.2">
      <c r="C6" s="6"/>
      <c r="M6" s="5" t="s">
        <v>213</v>
      </c>
      <c r="N6" s="5">
        <v>12165.63</v>
      </c>
      <c r="O6" s="5">
        <v>46</v>
      </c>
      <c r="R6" s="25">
        <f t="shared" si="0"/>
        <v>121.65629999999999</v>
      </c>
      <c r="S6" s="25">
        <f t="shared" si="1"/>
        <v>46</v>
      </c>
    </row>
    <row r="7" spans="2:19" x14ac:dyDescent="0.2">
      <c r="C7" s="6"/>
      <c r="M7" s="5" t="s">
        <v>214</v>
      </c>
      <c r="N7" s="5">
        <v>11552.83</v>
      </c>
      <c r="O7" s="5">
        <v>22</v>
      </c>
      <c r="R7" s="25">
        <f t="shared" si="0"/>
        <v>115.5283</v>
      </c>
      <c r="S7" s="25">
        <f t="shared" si="1"/>
        <v>22</v>
      </c>
    </row>
    <row r="8" spans="2:19" x14ac:dyDescent="0.2">
      <c r="C8" s="6"/>
      <c r="M8" s="5" t="s">
        <v>215</v>
      </c>
      <c r="N8" s="5">
        <v>8235.1579999999994</v>
      </c>
      <c r="O8" s="5">
        <v>37</v>
      </c>
      <c r="R8" s="25">
        <f t="shared" si="0"/>
        <v>82.351579999999998</v>
      </c>
      <c r="S8" s="25">
        <f t="shared" si="1"/>
        <v>37</v>
      </c>
    </row>
    <row r="9" spans="2:19" x14ac:dyDescent="0.2">
      <c r="C9" s="6"/>
      <c r="M9" s="5" t="s">
        <v>216</v>
      </c>
      <c r="N9" s="5">
        <v>11854.69</v>
      </c>
      <c r="O9" s="5">
        <v>37</v>
      </c>
      <c r="R9" s="25">
        <f t="shared" si="0"/>
        <v>118.54690000000001</v>
      </c>
      <c r="S9" s="25">
        <f t="shared" si="1"/>
        <v>37</v>
      </c>
    </row>
    <row r="10" spans="2:19" x14ac:dyDescent="0.2">
      <c r="C10" s="6"/>
      <c r="M10" s="5" t="s">
        <v>217</v>
      </c>
      <c r="N10" s="5">
        <v>9051.4310000000005</v>
      </c>
      <c r="O10" s="5">
        <v>70</v>
      </c>
      <c r="R10" s="25">
        <f t="shared" si="0"/>
        <v>90.514310000000009</v>
      </c>
      <c r="S10" s="25">
        <f t="shared" si="1"/>
        <v>70</v>
      </c>
    </row>
    <row r="11" spans="2:19" x14ac:dyDescent="0.2">
      <c r="C11" s="6"/>
      <c r="M11" s="5" t="s">
        <v>218</v>
      </c>
      <c r="N11" s="5">
        <v>13357.51</v>
      </c>
      <c r="O11" s="5">
        <v>42</v>
      </c>
      <c r="R11" s="25">
        <f t="shared" si="0"/>
        <v>133.57509999999999</v>
      </c>
      <c r="S11" s="25">
        <f t="shared" si="1"/>
        <v>42</v>
      </c>
    </row>
    <row r="12" spans="2:19" x14ac:dyDescent="0.2">
      <c r="C12" s="6"/>
      <c r="M12" s="5" t="s">
        <v>219</v>
      </c>
      <c r="N12" s="5">
        <v>18459.61</v>
      </c>
      <c r="O12" s="5">
        <v>18</v>
      </c>
      <c r="R12" s="25">
        <f t="shared" si="0"/>
        <v>184.59610000000001</v>
      </c>
      <c r="S12" s="25">
        <f t="shared" si="1"/>
        <v>18</v>
      </c>
    </row>
    <row r="13" spans="2:19" x14ac:dyDescent="0.2">
      <c r="C13" s="6"/>
      <c r="M13" s="5" t="s">
        <v>220</v>
      </c>
      <c r="N13" s="5">
        <v>21867.71</v>
      </c>
      <c r="O13" s="5">
        <v>64</v>
      </c>
      <c r="R13" s="25">
        <f t="shared" si="0"/>
        <v>218.6771</v>
      </c>
      <c r="S13" s="25">
        <f t="shared" si="1"/>
        <v>64</v>
      </c>
    </row>
    <row r="14" spans="2:19" x14ac:dyDescent="0.2">
      <c r="C14" s="6"/>
      <c r="M14" s="5" t="s">
        <v>221</v>
      </c>
      <c r="N14" s="5">
        <v>13843.68</v>
      </c>
      <c r="O14" s="5">
        <v>96</v>
      </c>
      <c r="R14" s="25">
        <f t="shared" si="0"/>
        <v>138.43680000000001</v>
      </c>
      <c r="S14" s="25">
        <f t="shared" si="1"/>
        <v>96</v>
      </c>
    </row>
    <row r="15" spans="2:19" x14ac:dyDescent="0.2">
      <c r="C15" s="6"/>
      <c r="M15" s="5" t="s">
        <v>222</v>
      </c>
      <c r="N15" s="5">
        <v>13176.87</v>
      </c>
      <c r="O15" s="5">
        <v>109</v>
      </c>
      <c r="R15" s="25">
        <f t="shared" si="0"/>
        <v>131.7687</v>
      </c>
      <c r="S15" s="25">
        <f t="shared" si="1"/>
        <v>109</v>
      </c>
    </row>
    <row r="16" spans="2:19" x14ac:dyDescent="0.2">
      <c r="C16" s="6"/>
      <c r="M16" s="5" t="s">
        <v>223</v>
      </c>
      <c r="N16" s="5">
        <v>18019.05</v>
      </c>
      <c r="O16" s="5">
        <v>165</v>
      </c>
      <c r="R16" s="25">
        <f t="shared" si="0"/>
        <v>180.19049999999999</v>
      </c>
      <c r="S16" s="25">
        <f t="shared" si="1"/>
        <v>165</v>
      </c>
    </row>
    <row r="17" spans="2:19" x14ac:dyDescent="0.2">
      <c r="M17" s="5" t="s">
        <v>224</v>
      </c>
      <c r="N17" s="5">
        <v>14048.15</v>
      </c>
      <c r="O17" s="5">
        <v>170</v>
      </c>
      <c r="R17" s="25">
        <f t="shared" si="0"/>
        <v>140.48149999999998</v>
      </c>
      <c r="S17" s="25">
        <f t="shared" si="1"/>
        <v>170</v>
      </c>
    </row>
    <row r="18" spans="2:19" x14ac:dyDescent="0.2">
      <c r="M18" s="5" t="s">
        <v>163</v>
      </c>
      <c r="N18" s="5">
        <v>13245.42</v>
      </c>
      <c r="O18" s="5">
        <v>208</v>
      </c>
      <c r="R18" s="25">
        <f t="shared" si="0"/>
        <v>132.45420000000001</v>
      </c>
      <c r="S18" s="25">
        <f t="shared" si="1"/>
        <v>208</v>
      </c>
    </row>
    <row r="19" spans="2:19" x14ac:dyDescent="0.2">
      <c r="M19" s="5" t="s">
        <v>164</v>
      </c>
      <c r="N19" s="5">
        <v>21794.11</v>
      </c>
      <c r="O19" s="5">
        <v>95</v>
      </c>
      <c r="R19" s="25">
        <f t="shared" si="0"/>
        <v>217.94110000000001</v>
      </c>
      <c r="S19" s="25">
        <f t="shared" si="1"/>
        <v>95</v>
      </c>
    </row>
    <row r="20" spans="2:19" x14ac:dyDescent="0.2">
      <c r="M20" s="5" t="s">
        <v>165</v>
      </c>
      <c r="N20" s="5">
        <v>18972.07</v>
      </c>
      <c r="O20" s="5">
        <v>108</v>
      </c>
      <c r="R20" s="25">
        <f t="shared" si="0"/>
        <v>189.72069999999999</v>
      </c>
      <c r="S20" s="25">
        <f t="shared" si="1"/>
        <v>108</v>
      </c>
    </row>
    <row r="21" spans="2:19" x14ac:dyDescent="0.2">
      <c r="M21" s="5" t="s">
        <v>166</v>
      </c>
      <c r="N21" s="5">
        <v>14507.25</v>
      </c>
      <c r="O21" s="5">
        <v>181</v>
      </c>
      <c r="R21" s="25">
        <f t="shared" si="0"/>
        <v>145.07249999999999</v>
      </c>
      <c r="S21" s="25">
        <f t="shared" si="1"/>
        <v>181</v>
      </c>
    </row>
    <row r="22" spans="2:19" x14ac:dyDescent="0.2">
      <c r="M22" s="5" t="s">
        <v>167</v>
      </c>
      <c r="N22" s="5">
        <v>18951.79</v>
      </c>
      <c r="O22" s="5">
        <v>135</v>
      </c>
      <c r="R22" s="25">
        <f t="shared" si="0"/>
        <v>189.5179</v>
      </c>
      <c r="S22" s="25">
        <f t="shared" si="1"/>
        <v>135</v>
      </c>
    </row>
    <row r="23" spans="2:19" x14ac:dyDescent="0.2">
      <c r="M23" s="5" t="s">
        <v>168</v>
      </c>
      <c r="N23" s="5">
        <v>19711.91</v>
      </c>
      <c r="O23" s="5">
        <v>112</v>
      </c>
      <c r="R23" s="25">
        <f t="shared" si="0"/>
        <v>197.1191</v>
      </c>
      <c r="S23" s="25">
        <f t="shared" si="1"/>
        <v>112</v>
      </c>
    </row>
    <row r="24" spans="2:19" x14ac:dyDescent="0.2">
      <c r="B24" s="6" t="s">
        <v>433</v>
      </c>
      <c r="M24" s="5" t="s">
        <v>169</v>
      </c>
      <c r="N24" s="5">
        <v>21449.03</v>
      </c>
      <c r="O24" s="5">
        <v>86</v>
      </c>
      <c r="R24" s="25">
        <f t="shared" si="0"/>
        <v>214.49029999999999</v>
      </c>
      <c r="S24" s="25">
        <f t="shared" si="1"/>
        <v>86</v>
      </c>
    </row>
    <row r="25" spans="2:19" x14ac:dyDescent="0.2">
      <c r="M25" s="5" t="s">
        <v>170</v>
      </c>
      <c r="N25" s="5">
        <v>19653.439999999999</v>
      </c>
      <c r="O25" s="5">
        <v>149</v>
      </c>
      <c r="R25" s="25">
        <f t="shared" si="0"/>
        <v>196.53439999999998</v>
      </c>
      <c r="S25" s="25">
        <f t="shared" si="1"/>
        <v>149</v>
      </c>
    </row>
    <row r="26" spans="2:19" x14ac:dyDescent="0.2">
      <c r="M26" s="5" t="s">
        <v>171</v>
      </c>
      <c r="N26" s="5">
        <v>14901.64</v>
      </c>
      <c r="O26" s="5">
        <v>195</v>
      </c>
      <c r="R26" s="25">
        <f t="shared" si="0"/>
        <v>149.0164</v>
      </c>
      <c r="S26" s="25">
        <f t="shared" si="1"/>
        <v>195</v>
      </c>
    </row>
    <row r="27" spans="2:19" x14ac:dyDescent="0.2">
      <c r="M27" s="5" t="s">
        <v>172</v>
      </c>
      <c r="N27" s="5">
        <v>13397.83</v>
      </c>
      <c r="O27" s="5">
        <v>126</v>
      </c>
      <c r="R27" s="25">
        <f t="shared" si="0"/>
        <v>133.97829999999999</v>
      </c>
      <c r="S27" s="25">
        <f t="shared" si="1"/>
        <v>126</v>
      </c>
    </row>
    <row r="28" spans="2:19" x14ac:dyDescent="0.2">
      <c r="M28" s="5" t="s">
        <v>173</v>
      </c>
      <c r="N28" s="5">
        <v>14121</v>
      </c>
      <c r="O28" s="5">
        <v>125</v>
      </c>
      <c r="R28" s="25">
        <f t="shared" si="0"/>
        <v>141.21</v>
      </c>
      <c r="S28" s="25">
        <f t="shared" si="1"/>
        <v>125</v>
      </c>
    </row>
    <row r="29" spans="2:19" x14ac:dyDescent="0.2">
      <c r="M29" s="5" t="s">
        <v>174</v>
      </c>
      <c r="N29" s="5">
        <v>20227.560000000001</v>
      </c>
      <c r="O29" s="5">
        <v>156</v>
      </c>
      <c r="R29" s="25">
        <f t="shared" si="0"/>
        <v>202.27560000000003</v>
      </c>
      <c r="S29" s="25">
        <f t="shared" si="1"/>
        <v>156</v>
      </c>
    </row>
    <row r="30" spans="2:19" x14ac:dyDescent="0.2">
      <c r="M30" s="5" t="s">
        <v>175</v>
      </c>
      <c r="N30" s="5">
        <v>19436.98</v>
      </c>
      <c r="O30" s="5">
        <v>255</v>
      </c>
      <c r="R30" s="25">
        <f t="shared" si="0"/>
        <v>194.3698</v>
      </c>
      <c r="S30" s="25">
        <f t="shared" si="1"/>
        <v>255</v>
      </c>
    </row>
    <row r="31" spans="2:19" x14ac:dyDescent="0.2">
      <c r="M31" s="5" t="s">
        <v>176</v>
      </c>
      <c r="N31" s="5">
        <v>18629.88</v>
      </c>
      <c r="O31" s="5">
        <v>123</v>
      </c>
      <c r="R31" s="25">
        <f t="shared" si="0"/>
        <v>186.2988</v>
      </c>
      <c r="S31" s="25">
        <f t="shared" si="1"/>
        <v>123</v>
      </c>
    </row>
    <row r="32" spans="2:19" x14ac:dyDescent="0.2">
      <c r="M32" s="5" t="s">
        <v>177</v>
      </c>
      <c r="N32" s="5">
        <v>36827.879999999997</v>
      </c>
      <c r="O32" s="5">
        <v>148</v>
      </c>
      <c r="R32" s="25">
        <f t="shared" si="0"/>
        <v>368.27879999999999</v>
      </c>
      <c r="S32" s="25">
        <f t="shared" si="1"/>
        <v>148</v>
      </c>
    </row>
    <row r="33" spans="13:19" x14ac:dyDescent="0.2">
      <c r="M33" s="5" t="s">
        <v>178</v>
      </c>
      <c r="N33" s="5">
        <v>25945.24</v>
      </c>
      <c r="O33" s="5">
        <v>187</v>
      </c>
      <c r="R33" s="25">
        <f t="shared" si="0"/>
        <v>259.45240000000001</v>
      </c>
      <c r="S33" s="25">
        <f t="shared" si="1"/>
        <v>187</v>
      </c>
    </row>
    <row r="34" spans="13:19" x14ac:dyDescent="0.2">
      <c r="M34" s="5" t="s">
        <v>179</v>
      </c>
      <c r="N34" s="5">
        <v>38752.269999999997</v>
      </c>
      <c r="O34" s="5">
        <v>175</v>
      </c>
      <c r="R34" s="25">
        <f t="shared" si="0"/>
        <v>387.52269999999999</v>
      </c>
      <c r="S34" s="25">
        <f t="shared" si="1"/>
        <v>175</v>
      </c>
    </row>
    <row r="35" spans="13:19" x14ac:dyDescent="0.2">
      <c r="M35" s="5" t="s">
        <v>180</v>
      </c>
      <c r="N35" s="5">
        <v>31598.92</v>
      </c>
      <c r="O35" s="5">
        <v>148</v>
      </c>
      <c r="R35" s="25">
        <f t="shared" si="0"/>
        <v>315.98919999999998</v>
      </c>
      <c r="S35" s="25">
        <f t="shared" si="1"/>
        <v>148</v>
      </c>
    </row>
    <row r="36" spans="13:19" x14ac:dyDescent="0.2">
      <c r="M36" s="5" t="s">
        <v>181</v>
      </c>
      <c r="N36" s="5">
        <v>14113.9</v>
      </c>
      <c r="O36" s="5">
        <v>84</v>
      </c>
      <c r="R36" s="25">
        <f t="shared" si="0"/>
        <v>141.13900000000001</v>
      </c>
      <c r="S36" s="25">
        <f t="shared" si="1"/>
        <v>84</v>
      </c>
    </row>
    <row r="37" spans="13:19" x14ac:dyDescent="0.2">
      <c r="M37" s="5" t="s">
        <v>182</v>
      </c>
      <c r="N37" s="5">
        <v>15802.53</v>
      </c>
      <c r="O37" s="5">
        <v>110</v>
      </c>
      <c r="R37" s="25">
        <f t="shared" si="0"/>
        <v>158.02530000000002</v>
      </c>
      <c r="S37" s="25">
        <f t="shared" si="1"/>
        <v>110</v>
      </c>
    </row>
    <row r="38" spans="13:19" x14ac:dyDescent="0.2">
      <c r="M38" s="5" t="s">
        <v>183</v>
      </c>
      <c r="N38" s="5">
        <v>18492.009999999998</v>
      </c>
      <c r="O38" s="5">
        <v>96</v>
      </c>
      <c r="R38" s="25">
        <f t="shared" si="0"/>
        <v>184.92009999999999</v>
      </c>
      <c r="S38" s="25">
        <f t="shared" si="1"/>
        <v>96</v>
      </c>
    </row>
    <row r="39" spans="13:19" x14ac:dyDescent="0.2">
      <c r="M39" s="5" t="s">
        <v>184</v>
      </c>
      <c r="N39" s="5">
        <v>19536.86</v>
      </c>
      <c r="O39" s="5">
        <v>73</v>
      </c>
      <c r="R39" s="25">
        <f t="shared" si="0"/>
        <v>195.36860000000001</v>
      </c>
      <c r="S39" s="25">
        <f t="shared" si="1"/>
        <v>73</v>
      </c>
    </row>
    <row r="40" spans="13:19" x14ac:dyDescent="0.2">
      <c r="M40" s="5" t="s">
        <v>185</v>
      </c>
      <c r="N40" s="5">
        <v>20086.099999999999</v>
      </c>
      <c r="O40" s="5">
        <v>50</v>
      </c>
      <c r="R40" s="25">
        <f t="shared" si="0"/>
        <v>200.86099999999999</v>
      </c>
      <c r="S40" s="25">
        <f t="shared" si="1"/>
        <v>50</v>
      </c>
    </row>
    <row r="41" spans="13:19" x14ac:dyDescent="0.2">
      <c r="M41" s="5" t="s">
        <v>186</v>
      </c>
      <c r="N41" s="5">
        <v>14211.19</v>
      </c>
      <c r="O41" s="5">
        <v>87</v>
      </c>
      <c r="R41" s="25">
        <f t="shared" si="0"/>
        <v>142.11189999999999</v>
      </c>
      <c r="S41" s="25">
        <f t="shared" si="1"/>
        <v>87</v>
      </c>
    </row>
    <row r="42" spans="13:19" x14ac:dyDescent="0.2">
      <c r="M42" s="5" t="s">
        <v>187</v>
      </c>
      <c r="N42" s="5">
        <v>17252.02</v>
      </c>
      <c r="O42" s="5">
        <v>158</v>
      </c>
      <c r="R42" s="25">
        <f t="shared" si="0"/>
        <v>172.52020000000002</v>
      </c>
      <c r="S42" s="25">
        <f t="shared" si="1"/>
        <v>158</v>
      </c>
    </row>
    <row r="43" spans="13:19" x14ac:dyDescent="0.2">
      <c r="M43" s="5" t="s">
        <v>188</v>
      </c>
      <c r="N43" s="5">
        <v>29838.2</v>
      </c>
      <c r="O43" s="5">
        <v>106</v>
      </c>
      <c r="R43" s="25">
        <f t="shared" si="0"/>
        <v>298.38200000000001</v>
      </c>
      <c r="S43" s="25">
        <f t="shared" si="1"/>
        <v>106</v>
      </c>
    </row>
    <row r="44" spans="13:19" x14ac:dyDescent="0.2">
      <c r="M44" s="5" t="s">
        <v>189</v>
      </c>
      <c r="N44" s="5">
        <v>25360.74</v>
      </c>
      <c r="O44" s="5">
        <v>139</v>
      </c>
      <c r="R44" s="25">
        <f t="shared" si="0"/>
        <v>253.60740000000001</v>
      </c>
      <c r="S44" s="25">
        <f t="shared" si="1"/>
        <v>139</v>
      </c>
    </row>
    <row r="45" spans="13:19" x14ac:dyDescent="0.2">
      <c r="M45" s="5" t="s">
        <v>190</v>
      </c>
      <c r="N45" s="5">
        <v>21280.47</v>
      </c>
      <c r="O45" s="5">
        <v>119</v>
      </c>
      <c r="R45" s="25">
        <f t="shared" si="0"/>
        <v>212.80470000000003</v>
      </c>
      <c r="S45" s="25">
        <f t="shared" si="1"/>
        <v>119</v>
      </c>
    </row>
    <row r="46" spans="13:19" x14ac:dyDescent="0.2">
      <c r="M46" s="5" t="s">
        <v>191</v>
      </c>
      <c r="N46" s="5">
        <v>18517.900000000001</v>
      </c>
      <c r="O46" s="5">
        <v>105</v>
      </c>
      <c r="R46" s="25">
        <f t="shared" si="0"/>
        <v>185.179</v>
      </c>
      <c r="S46" s="25">
        <f t="shared" si="1"/>
        <v>105</v>
      </c>
    </row>
    <row r="47" spans="13:19" x14ac:dyDescent="0.2">
      <c r="M47" s="5" t="s">
        <v>192</v>
      </c>
      <c r="N47" s="5">
        <v>22826.080000000002</v>
      </c>
      <c r="O47" s="5">
        <v>243</v>
      </c>
      <c r="R47" s="25">
        <f t="shared" si="0"/>
        <v>228.26080000000002</v>
      </c>
      <c r="S47" s="25">
        <f t="shared" si="1"/>
        <v>243</v>
      </c>
    </row>
    <row r="48" spans="13:19" x14ac:dyDescent="0.2">
      <c r="M48" s="5" t="s">
        <v>193</v>
      </c>
      <c r="N48" s="5">
        <v>18513.21</v>
      </c>
      <c r="O48" s="5">
        <v>369</v>
      </c>
      <c r="R48" s="25">
        <f t="shared" si="0"/>
        <v>185.13209999999998</v>
      </c>
      <c r="S48" s="25">
        <f t="shared" si="1"/>
        <v>369</v>
      </c>
    </row>
    <row r="49" spans="13:19" x14ac:dyDescent="0.2">
      <c r="M49" s="5" t="s">
        <v>194</v>
      </c>
      <c r="N49" s="5">
        <v>30182.29</v>
      </c>
      <c r="O49" s="5">
        <v>220</v>
      </c>
      <c r="R49" s="25">
        <f t="shared" si="0"/>
        <v>301.8229</v>
      </c>
      <c r="S49" s="25">
        <f t="shared" si="1"/>
        <v>220</v>
      </c>
    </row>
    <row r="50" spans="13:19" x14ac:dyDescent="0.2">
      <c r="M50" s="5" t="s">
        <v>195</v>
      </c>
      <c r="N50" s="5">
        <v>32031.3</v>
      </c>
      <c r="O50" s="5">
        <v>300</v>
      </c>
      <c r="R50" s="25">
        <f t="shared" si="0"/>
        <v>320.31299999999999</v>
      </c>
      <c r="S50" s="25">
        <f t="shared" si="1"/>
        <v>300</v>
      </c>
    </row>
    <row r="51" spans="13:19" x14ac:dyDescent="0.2">
      <c r="M51" s="5" t="s">
        <v>196</v>
      </c>
      <c r="N51" s="5">
        <v>29910.11</v>
      </c>
      <c r="O51" s="5">
        <v>165</v>
      </c>
      <c r="R51" s="25">
        <f t="shared" si="0"/>
        <v>299.10110000000003</v>
      </c>
      <c r="S51" s="25">
        <f t="shared" si="1"/>
        <v>165</v>
      </c>
    </row>
    <row r="52" spans="13:19" x14ac:dyDescent="0.2">
      <c r="M52" s="5" t="s">
        <v>197</v>
      </c>
      <c r="N52" s="5">
        <v>16514.349999999999</v>
      </c>
      <c r="O52" s="5">
        <v>224</v>
      </c>
      <c r="R52" s="25">
        <f t="shared" si="0"/>
        <v>165.14349999999999</v>
      </c>
      <c r="S52" s="25">
        <f t="shared" si="1"/>
        <v>224</v>
      </c>
    </row>
    <row r="53" spans="13:19" x14ac:dyDescent="0.2">
      <c r="M53" s="5" t="s">
        <v>198</v>
      </c>
      <c r="N53" s="5">
        <v>16325.61</v>
      </c>
      <c r="O53" s="5">
        <v>185</v>
      </c>
      <c r="R53" s="25">
        <f t="shared" si="0"/>
        <v>163.2561</v>
      </c>
      <c r="S53" s="25">
        <f t="shared" si="1"/>
        <v>185</v>
      </c>
    </row>
    <row r="54" spans="13:19" x14ac:dyDescent="0.2">
      <c r="M54" s="5" t="s">
        <v>199</v>
      </c>
      <c r="N54" s="5">
        <v>28396.560000000001</v>
      </c>
      <c r="O54" s="5">
        <v>172</v>
      </c>
      <c r="R54" s="25">
        <f t="shared" si="0"/>
        <v>283.96559999999999</v>
      </c>
      <c r="S54" s="25">
        <f t="shared" si="1"/>
        <v>172</v>
      </c>
    </row>
    <row r="55" spans="13:19" x14ac:dyDescent="0.2">
      <c r="M55" s="5" t="s">
        <v>0</v>
      </c>
      <c r="N55" s="5">
        <v>13622.16</v>
      </c>
      <c r="O55" s="5">
        <v>119</v>
      </c>
      <c r="R55" s="25">
        <f t="shared" si="0"/>
        <v>136.2216</v>
      </c>
      <c r="S55" s="25">
        <f t="shared" si="1"/>
        <v>119</v>
      </c>
    </row>
    <row r="56" spans="13:19" x14ac:dyDescent="0.2">
      <c r="M56" s="5" t="s">
        <v>1</v>
      </c>
      <c r="N56" s="5">
        <v>25653.23</v>
      </c>
      <c r="O56" s="5">
        <v>111</v>
      </c>
      <c r="R56" s="25">
        <f t="shared" si="0"/>
        <v>256.53230000000002</v>
      </c>
      <c r="S56" s="25">
        <f t="shared" si="1"/>
        <v>111</v>
      </c>
    </row>
    <row r="57" spans="13:19" x14ac:dyDescent="0.2">
      <c r="M57" s="5" t="s">
        <v>2</v>
      </c>
      <c r="N57" s="5">
        <v>28710.76</v>
      </c>
      <c r="O57" s="5">
        <v>137</v>
      </c>
      <c r="R57" s="25">
        <f t="shared" si="0"/>
        <v>287.10759999999999</v>
      </c>
      <c r="S57" s="25">
        <f t="shared" si="1"/>
        <v>137</v>
      </c>
    </row>
    <row r="58" spans="13:19" x14ac:dyDescent="0.2">
      <c r="M58" s="5" t="s">
        <v>3</v>
      </c>
      <c r="N58" s="5">
        <v>26443.05</v>
      </c>
      <c r="O58" s="5">
        <v>245</v>
      </c>
      <c r="R58" s="25">
        <f t="shared" si="0"/>
        <v>264.43049999999999</v>
      </c>
      <c r="S58" s="25">
        <f t="shared" si="1"/>
        <v>245</v>
      </c>
    </row>
    <row r="59" spans="13:19" x14ac:dyDescent="0.2">
      <c r="M59" s="5" t="s">
        <v>4</v>
      </c>
      <c r="N59" s="5">
        <v>36588.019999999997</v>
      </c>
      <c r="O59" s="5">
        <v>212</v>
      </c>
      <c r="R59" s="25">
        <f t="shared" si="0"/>
        <v>365.88019999999995</v>
      </c>
      <c r="S59" s="25">
        <f t="shared" si="1"/>
        <v>212</v>
      </c>
    </row>
    <row r="60" spans="13:19" x14ac:dyDescent="0.2">
      <c r="M60" s="5" t="s">
        <v>5</v>
      </c>
      <c r="N60" s="5">
        <v>40489.040000000001</v>
      </c>
      <c r="O60" s="5">
        <v>253</v>
      </c>
      <c r="R60" s="25">
        <f t="shared" si="0"/>
        <v>404.8904</v>
      </c>
      <c r="S60" s="25">
        <f t="shared" si="1"/>
        <v>253</v>
      </c>
    </row>
    <row r="61" spans="13:19" x14ac:dyDescent="0.2">
      <c r="M61" s="5" t="s">
        <v>6</v>
      </c>
      <c r="N61" s="5">
        <v>32800.980000000003</v>
      </c>
      <c r="O61" s="5">
        <v>261</v>
      </c>
      <c r="R61" s="25">
        <f t="shared" si="0"/>
        <v>328.00980000000004</v>
      </c>
      <c r="S61" s="25">
        <f t="shared" si="1"/>
        <v>261</v>
      </c>
    </row>
    <row r="62" spans="13:19" x14ac:dyDescent="0.2">
      <c r="M62" s="5" t="s">
        <v>7</v>
      </c>
      <c r="N62" s="5">
        <v>52716.26</v>
      </c>
      <c r="O62" s="5">
        <v>185</v>
      </c>
      <c r="R62" s="25">
        <f t="shared" si="0"/>
        <v>527.1626</v>
      </c>
      <c r="S62" s="25">
        <f t="shared" si="1"/>
        <v>185</v>
      </c>
    </row>
    <row r="63" spans="13:19" x14ac:dyDescent="0.2">
      <c r="M63" s="5" t="s">
        <v>8</v>
      </c>
      <c r="N63" s="5">
        <v>55684.71</v>
      </c>
      <c r="O63" s="5">
        <v>403</v>
      </c>
      <c r="R63" s="25">
        <f t="shared" si="0"/>
        <v>556.84709999999995</v>
      </c>
      <c r="S63" s="25">
        <f t="shared" si="1"/>
        <v>403</v>
      </c>
    </row>
    <row r="64" spans="13:19" x14ac:dyDescent="0.2">
      <c r="M64" s="5" t="s">
        <v>9</v>
      </c>
      <c r="N64" s="5">
        <v>28914.37</v>
      </c>
      <c r="O64" s="5">
        <v>413</v>
      </c>
      <c r="R64" s="25">
        <f t="shared" si="0"/>
        <v>289.14369999999997</v>
      </c>
      <c r="S64" s="25">
        <f t="shared" si="1"/>
        <v>413</v>
      </c>
    </row>
    <row r="65" spans="13:19" x14ac:dyDescent="0.2">
      <c r="M65" s="5" t="s">
        <v>10</v>
      </c>
      <c r="N65" s="5">
        <v>27497.73</v>
      </c>
      <c r="O65" s="5">
        <v>291</v>
      </c>
      <c r="R65" s="25">
        <f t="shared" si="0"/>
        <v>274.97730000000001</v>
      </c>
      <c r="S65" s="25">
        <f t="shared" si="1"/>
        <v>291</v>
      </c>
    </row>
    <row r="66" spans="13:19" x14ac:dyDescent="0.2">
      <c r="M66" s="5" t="s">
        <v>11</v>
      </c>
      <c r="N66" s="5">
        <v>22319.62</v>
      </c>
      <c r="O66" s="5">
        <v>298</v>
      </c>
      <c r="R66" s="25">
        <f t="shared" si="0"/>
        <v>223.19619999999998</v>
      </c>
      <c r="S66" s="25">
        <f t="shared" si="1"/>
        <v>298</v>
      </c>
    </row>
    <row r="67" spans="13:19" x14ac:dyDescent="0.2">
      <c r="M67" s="5" t="s">
        <v>12</v>
      </c>
      <c r="N67" s="5">
        <v>11888.73</v>
      </c>
      <c r="O67" s="5">
        <v>206</v>
      </c>
      <c r="R67" s="25">
        <f t="shared" si="0"/>
        <v>118.8873</v>
      </c>
      <c r="S67" s="25">
        <f t="shared" si="1"/>
        <v>206</v>
      </c>
    </row>
    <row r="68" spans="13:19" x14ac:dyDescent="0.2">
      <c r="M68" s="5" t="s">
        <v>13</v>
      </c>
      <c r="N68" s="5">
        <v>18072.810000000001</v>
      </c>
      <c r="O68" s="5">
        <v>194</v>
      </c>
      <c r="R68" s="25">
        <f t="shared" ref="R68:R71" si="2">N68/100</f>
        <v>180.72810000000001</v>
      </c>
      <c r="S68" s="25">
        <f t="shared" ref="S68:S71" si="3">O68</f>
        <v>194</v>
      </c>
    </row>
    <row r="69" spans="13:19" x14ac:dyDescent="0.2">
      <c r="M69" s="5" t="s">
        <v>14</v>
      </c>
      <c r="N69" s="5">
        <v>21508.560000000001</v>
      </c>
      <c r="O69" s="5">
        <v>207</v>
      </c>
      <c r="R69" s="25">
        <f t="shared" si="2"/>
        <v>215.0856</v>
      </c>
      <c r="S69" s="25">
        <f t="shared" si="3"/>
        <v>207</v>
      </c>
    </row>
    <row r="70" spans="13:19" x14ac:dyDescent="0.2">
      <c r="M70" s="5" t="s">
        <v>15</v>
      </c>
      <c r="N70" s="5">
        <v>19802.650000000001</v>
      </c>
      <c r="O70" s="5">
        <v>272</v>
      </c>
      <c r="R70" s="25">
        <f t="shared" si="2"/>
        <v>198.02650000000003</v>
      </c>
      <c r="S70" s="25">
        <f t="shared" si="3"/>
        <v>272</v>
      </c>
    </row>
    <row r="71" spans="13:19" x14ac:dyDescent="0.2">
      <c r="M71" s="5" t="s">
        <v>16</v>
      </c>
      <c r="N71" s="5">
        <v>26455.02</v>
      </c>
      <c r="O71" s="5">
        <v>296</v>
      </c>
      <c r="R71" s="25">
        <f t="shared" si="2"/>
        <v>264.55020000000002</v>
      </c>
      <c r="S71" s="25">
        <f t="shared" si="3"/>
        <v>296</v>
      </c>
    </row>
    <row r="72" spans="13:19" x14ac:dyDescent="0.2">
      <c r="R72" s="26"/>
    </row>
    <row r="73" spans="13:19" x14ac:dyDescent="0.2">
      <c r="R73" s="26"/>
    </row>
    <row r="74" spans="13:19" x14ac:dyDescent="0.2">
      <c r="R74" s="26"/>
    </row>
    <row r="75" spans="13:19" x14ac:dyDescent="0.2">
      <c r="R75" s="26"/>
    </row>
    <row r="76" spans="13:19" x14ac:dyDescent="0.2">
      <c r="R76" s="26"/>
    </row>
    <row r="77" spans="13:19" x14ac:dyDescent="0.2">
      <c r="R77" s="26"/>
    </row>
    <row r="78" spans="13:19" x14ac:dyDescent="0.2">
      <c r="R78" s="26"/>
    </row>
    <row r="79" spans="13:19" x14ac:dyDescent="0.2">
      <c r="R79" s="26"/>
    </row>
    <row r="80" spans="13:19" x14ac:dyDescent="0.2">
      <c r="R80" s="26"/>
    </row>
    <row r="81" spans="18:18" x14ac:dyDescent="0.2">
      <c r="R81" s="26"/>
    </row>
    <row r="82" spans="18:18" x14ac:dyDescent="0.2">
      <c r="R82" s="26"/>
    </row>
    <row r="83" spans="18:18" x14ac:dyDescent="0.2">
      <c r="R83" s="26"/>
    </row>
    <row r="84" spans="18:18" x14ac:dyDescent="0.2">
      <c r="R84" s="26"/>
    </row>
    <row r="85" spans="18:18" x14ac:dyDescent="0.2">
      <c r="R85" s="26"/>
    </row>
    <row r="86" spans="18:18" x14ac:dyDescent="0.2">
      <c r="R86" s="26"/>
    </row>
    <row r="87" spans="18:18" x14ac:dyDescent="0.2">
      <c r="R87" s="26"/>
    </row>
    <row r="88" spans="18:18" x14ac:dyDescent="0.2">
      <c r="R88" s="26"/>
    </row>
    <row r="89" spans="18:18" x14ac:dyDescent="0.2">
      <c r="R89" s="26"/>
    </row>
    <row r="90" spans="18:18" x14ac:dyDescent="0.2">
      <c r="R90" s="26"/>
    </row>
    <row r="91" spans="18:18" x14ac:dyDescent="0.2">
      <c r="R91" s="26"/>
    </row>
    <row r="92" spans="18:18" x14ac:dyDescent="0.2">
      <c r="R92" s="26"/>
    </row>
    <row r="93" spans="18:18" x14ac:dyDescent="0.2">
      <c r="R93" s="26"/>
    </row>
    <row r="94" spans="18:18" x14ac:dyDescent="0.2">
      <c r="R94" s="26"/>
    </row>
    <row r="95" spans="18:18" x14ac:dyDescent="0.2">
      <c r="R95" s="26"/>
    </row>
    <row r="96" spans="18:18" x14ac:dyDescent="0.2">
      <c r="R96" s="26"/>
    </row>
    <row r="97" spans="18:18" x14ac:dyDescent="0.2">
      <c r="R97" s="26"/>
    </row>
    <row r="98" spans="18:18" x14ac:dyDescent="0.2">
      <c r="R98" s="26"/>
    </row>
    <row r="99" spans="18:18" x14ac:dyDescent="0.2">
      <c r="R99" s="26"/>
    </row>
    <row r="100" spans="18:18" x14ac:dyDescent="0.2">
      <c r="R100" s="26"/>
    </row>
    <row r="101" spans="18:18" x14ac:dyDescent="0.2">
      <c r="R101" s="26"/>
    </row>
    <row r="102" spans="18:18" x14ac:dyDescent="0.2">
      <c r="R102" s="26"/>
    </row>
    <row r="103" spans="18:18" x14ac:dyDescent="0.2">
      <c r="R103" s="26"/>
    </row>
    <row r="104" spans="18:18" x14ac:dyDescent="0.2">
      <c r="R104" s="26"/>
    </row>
    <row r="105" spans="18:18" x14ac:dyDescent="0.2">
      <c r="R105" s="26"/>
    </row>
    <row r="106" spans="18:18" x14ac:dyDescent="0.2">
      <c r="R106" s="26"/>
    </row>
    <row r="107" spans="18:18" x14ac:dyDescent="0.2">
      <c r="R107" s="26"/>
    </row>
    <row r="108" spans="18:18" x14ac:dyDescent="0.2">
      <c r="R108" s="26"/>
    </row>
    <row r="109" spans="18:18" x14ac:dyDescent="0.2">
      <c r="R109" s="26"/>
    </row>
    <row r="110" spans="18:18" x14ac:dyDescent="0.2">
      <c r="R110" s="26"/>
    </row>
    <row r="111" spans="18:18" x14ac:dyDescent="0.2">
      <c r="R111" s="26"/>
    </row>
    <row r="112" spans="18:18" x14ac:dyDescent="0.2">
      <c r="R112" s="26"/>
    </row>
    <row r="113" spans="18:18" x14ac:dyDescent="0.2">
      <c r="R113" s="26"/>
    </row>
    <row r="114" spans="18:18" x14ac:dyDescent="0.2">
      <c r="R114" s="26"/>
    </row>
    <row r="115" spans="18:18" x14ac:dyDescent="0.2">
      <c r="R115" s="26"/>
    </row>
    <row r="116" spans="18:18" x14ac:dyDescent="0.2">
      <c r="R116" s="26"/>
    </row>
    <row r="117" spans="18:18" x14ac:dyDescent="0.2">
      <c r="R117" s="26"/>
    </row>
    <row r="118" spans="18:18" x14ac:dyDescent="0.2">
      <c r="R118" s="26"/>
    </row>
    <row r="119" spans="18:18" x14ac:dyDescent="0.2">
      <c r="R119" s="26"/>
    </row>
    <row r="120" spans="18:18" x14ac:dyDescent="0.2">
      <c r="R120" s="26"/>
    </row>
    <row r="121" spans="18:18" x14ac:dyDescent="0.2">
      <c r="R121" s="26"/>
    </row>
    <row r="122" spans="18:18" x14ac:dyDescent="0.2">
      <c r="R122" s="26"/>
    </row>
    <row r="123" spans="18:18" x14ac:dyDescent="0.2">
      <c r="R123" s="26"/>
    </row>
    <row r="124" spans="18:18" x14ac:dyDescent="0.2">
      <c r="R124" s="26"/>
    </row>
    <row r="125" spans="18:18" x14ac:dyDescent="0.2">
      <c r="R125" s="26"/>
    </row>
    <row r="126" spans="18:18" x14ac:dyDescent="0.2">
      <c r="R126" s="26"/>
    </row>
    <row r="127" spans="18:18" x14ac:dyDescent="0.2">
      <c r="R127" s="26"/>
    </row>
    <row r="128" spans="18:18" x14ac:dyDescent="0.2">
      <c r="R128" s="26"/>
    </row>
    <row r="129" spans="18:18" x14ac:dyDescent="0.2">
      <c r="R129" s="26"/>
    </row>
    <row r="130" spans="18:18" x14ac:dyDescent="0.2">
      <c r="R130" s="26"/>
    </row>
    <row r="131" spans="18:18" x14ac:dyDescent="0.2">
      <c r="R131" s="26"/>
    </row>
    <row r="132" spans="18:18" x14ac:dyDescent="0.2">
      <c r="R132" s="26"/>
    </row>
    <row r="133" spans="18:18" x14ac:dyDescent="0.2">
      <c r="R133" s="26"/>
    </row>
    <row r="134" spans="18:18" x14ac:dyDescent="0.2">
      <c r="R134" s="26"/>
    </row>
    <row r="135" spans="18:18" x14ac:dyDescent="0.2">
      <c r="R135" s="26"/>
    </row>
    <row r="136" spans="18:18" x14ac:dyDescent="0.2">
      <c r="R136" s="26"/>
    </row>
    <row r="137" spans="18:18" x14ac:dyDescent="0.2">
      <c r="R137" s="26"/>
    </row>
    <row r="138" spans="18:18" x14ac:dyDescent="0.2">
      <c r="R138" s="26"/>
    </row>
    <row r="139" spans="18:18" x14ac:dyDescent="0.2">
      <c r="R139" s="26"/>
    </row>
    <row r="140" spans="18:18" x14ac:dyDescent="0.2">
      <c r="R140" s="26"/>
    </row>
    <row r="141" spans="18:18" x14ac:dyDescent="0.2">
      <c r="R141" s="26"/>
    </row>
    <row r="142" spans="18:18" x14ac:dyDescent="0.2">
      <c r="R142" s="26"/>
    </row>
    <row r="143" spans="18:18" x14ac:dyDescent="0.2">
      <c r="R143" s="26"/>
    </row>
    <row r="144" spans="18:18" x14ac:dyDescent="0.2">
      <c r="R144" s="26"/>
    </row>
    <row r="145" spans="18:18" x14ac:dyDescent="0.2">
      <c r="R145" s="26"/>
    </row>
    <row r="146" spans="18:18" x14ac:dyDescent="0.2">
      <c r="R146" s="26"/>
    </row>
    <row r="147" spans="18:18" x14ac:dyDescent="0.2">
      <c r="R147" s="26"/>
    </row>
    <row r="148" spans="18:18" x14ac:dyDescent="0.2">
      <c r="R148" s="26"/>
    </row>
    <row r="149" spans="18:18" x14ac:dyDescent="0.2">
      <c r="R149" s="26"/>
    </row>
    <row r="150" spans="18:18" x14ac:dyDescent="0.2">
      <c r="R150" s="26"/>
    </row>
    <row r="151" spans="18:18" x14ac:dyDescent="0.2">
      <c r="R151" s="26"/>
    </row>
    <row r="152" spans="18:18" x14ac:dyDescent="0.2">
      <c r="R152" s="26"/>
    </row>
    <row r="153" spans="18:18" x14ac:dyDescent="0.2">
      <c r="R153" s="26"/>
    </row>
    <row r="154" spans="18:18" x14ac:dyDescent="0.2">
      <c r="R154" s="26"/>
    </row>
    <row r="155" spans="18:18" x14ac:dyDescent="0.2">
      <c r="R155" s="26"/>
    </row>
    <row r="156" spans="18:18" x14ac:dyDescent="0.2">
      <c r="R156" s="26"/>
    </row>
    <row r="157" spans="18:18" x14ac:dyDescent="0.2">
      <c r="R157" s="26"/>
    </row>
    <row r="158" spans="18:18" x14ac:dyDescent="0.2">
      <c r="R158" s="26"/>
    </row>
    <row r="159" spans="18:18" x14ac:dyDescent="0.2">
      <c r="R159" s="26"/>
    </row>
    <row r="160" spans="18:18" x14ac:dyDescent="0.2">
      <c r="R160" s="26"/>
    </row>
    <row r="161" spans="18:18" x14ac:dyDescent="0.2">
      <c r="R161" s="26"/>
    </row>
    <row r="162" spans="18:18" x14ac:dyDescent="0.2">
      <c r="R162" s="26"/>
    </row>
    <row r="163" spans="18:18" x14ac:dyDescent="0.2">
      <c r="R163" s="26"/>
    </row>
    <row r="164" spans="18:18" x14ac:dyDescent="0.2">
      <c r="R164" s="26"/>
    </row>
    <row r="165" spans="18:18" x14ac:dyDescent="0.2">
      <c r="R165" s="26"/>
    </row>
    <row r="166" spans="18:18" x14ac:dyDescent="0.2">
      <c r="R166" s="26"/>
    </row>
    <row r="167" spans="18:18" x14ac:dyDescent="0.2">
      <c r="R167" s="26"/>
    </row>
    <row r="168" spans="18:18" x14ac:dyDescent="0.2">
      <c r="R168" s="26"/>
    </row>
    <row r="169" spans="18:18" x14ac:dyDescent="0.2">
      <c r="R169" s="26"/>
    </row>
    <row r="170" spans="18:18" x14ac:dyDescent="0.2">
      <c r="R170" s="26"/>
    </row>
    <row r="171" spans="18:18" x14ac:dyDescent="0.2">
      <c r="R171" s="26"/>
    </row>
    <row r="172" spans="18:18" x14ac:dyDescent="0.2">
      <c r="R172" s="26"/>
    </row>
    <row r="173" spans="18:18" x14ac:dyDescent="0.2">
      <c r="R173" s="26"/>
    </row>
    <row r="174" spans="18:18" x14ac:dyDescent="0.2">
      <c r="R174" s="26"/>
    </row>
    <row r="175" spans="18:18" x14ac:dyDescent="0.2">
      <c r="R175" s="26"/>
    </row>
    <row r="176" spans="18:18" x14ac:dyDescent="0.2">
      <c r="R176" s="26"/>
    </row>
    <row r="177" spans="18:18" x14ac:dyDescent="0.2">
      <c r="R177" s="26"/>
    </row>
    <row r="178" spans="18:18" x14ac:dyDescent="0.2">
      <c r="R178" s="26"/>
    </row>
    <row r="179" spans="18:18" x14ac:dyDescent="0.2">
      <c r="R179" s="26"/>
    </row>
    <row r="180" spans="18:18" x14ac:dyDescent="0.2">
      <c r="R180" s="26"/>
    </row>
    <row r="181" spans="18:18" x14ac:dyDescent="0.2">
      <c r="R181" s="26"/>
    </row>
    <row r="182" spans="18:18" x14ac:dyDescent="0.2">
      <c r="R182" s="26"/>
    </row>
    <row r="183" spans="18:18" x14ac:dyDescent="0.2">
      <c r="R183" s="26"/>
    </row>
    <row r="184" spans="18:18" x14ac:dyDescent="0.2">
      <c r="R184" s="26"/>
    </row>
    <row r="185" spans="18:18" x14ac:dyDescent="0.2">
      <c r="R185" s="26"/>
    </row>
    <row r="186" spans="18:18" x14ac:dyDescent="0.2">
      <c r="R186" s="26"/>
    </row>
    <row r="187" spans="18:18" x14ac:dyDescent="0.2">
      <c r="R187" s="26"/>
    </row>
    <row r="188" spans="18:18" x14ac:dyDescent="0.2">
      <c r="R188" s="26"/>
    </row>
    <row r="189" spans="18:18" x14ac:dyDescent="0.2">
      <c r="R189" s="26"/>
    </row>
    <row r="190" spans="18:18" x14ac:dyDescent="0.2">
      <c r="R190" s="26"/>
    </row>
    <row r="191" spans="18:18" x14ac:dyDescent="0.2">
      <c r="R191" s="26"/>
    </row>
    <row r="192" spans="18:18" x14ac:dyDescent="0.2">
      <c r="R192" s="26"/>
    </row>
    <row r="193" spans="18:18" x14ac:dyDescent="0.2">
      <c r="R193" s="26"/>
    </row>
    <row r="194" spans="18:18" x14ac:dyDescent="0.2">
      <c r="R194" s="26"/>
    </row>
    <row r="195" spans="18:18" x14ac:dyDescent="0.2">
      <c r="R195" s="26"/>
    </row>
    <row r="196" spans="18:18" x14ac:dyDescent="0.2">
      <c r="R196" s="26"/>
    </row>
    <row r="197" spans="18:18" x14ac:dyDescent="0.2">
      <c r="R197" s="26"/>
    </row>
    <row r="198" spans="18:18" x14ac:dyDescent="0.2">
      <c r="R198" s="26"/>
    </row>
    <row r="199" spans="18:18" x14ac:dyDescent="0.2">
      <c r="R199" s="26"/>
    </row>
    <row r="200" spans="18:18" x14ac:dyDescent="0.2">
      <c r="R200" s="26"/>
    </row>
    <row r="201" spans="18:18" x14ac:dyDescent="0.2">
      <c r="R201" s="26"/>
    </row>
    <row r="202" spans="18:18" x14ac:dyDescent="0.2">
      <c r="R202" s="26"/>
    </row>
    <row r="203" spans="18:18" x14ac:dyDescent="0.2">
      <c r="R203" s="26"/>
    </row>
    <row r="204" spans="18:18" x14ac:dyDescent="0.2">
      <c r="R204" s="26"/>
    </row>
    <row r="205" spans="18:18" x14ac:dyDescent="0.2">
      <c r="R205" s="26"/>
    </row>
    <row r="206" spans="18:18" x14ac:dyDescent="0.2">
      <c r="R206" s="26"/>
    </row>
    <row r="207" spans="18:18" x14ac:dyDescent="0.2">
      <c r="R207" s="26"/>
    </row>
    <row r="208" spans="18:18" x14ac:dyDescent="0.2">
      <c r="R208" s="26"/>
    </row>
    <row r="209" spans="18:18" x14ac:dyDescent="0.2">
      <c r="R209" s="26"/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J45"/>
  <sheetViews>
    <sheetView zoomScale="70" zoomScaleNormal="70" workbookViewId="0">
      <selection activeCell="S48" sqref="S48"/>
    </sheetView>
  </sheetViews>
  <sheetFormatPr defaultColWidth="8.625" defaultRowHeight="12.75" x14ac:dyDescent="0.2"/>
  <cols>
    <col min="1" max="16384" width="8.625" style="5"/>
  </cols>
  <sheetData>
    <row r="1" spans="2:8" x14ac:dyDescent="0.2">
      <c r="B1" s="27" t="s">
        <v>434</v>
      </c>
    </row>
    <row r="2" spans="2:8" x14ac:dyDescent="0.2">
      <c r="B2" s="5" t="s">
        <v>435</v>
      </c>
    </row>
    <row r="4" spans="2:8" x14ac:dyDescent="0.2">
      <c r="B4" s="5" t="s">
        <v>228</v>
      </c>
      <c r="C4" s="5" t="s">
        <v>229</v>
      </c>
      <c r="D4" s="5" t="s">
        <v>230</v>
      </c>
      <c r="E4" s="5" t="s">
        <v>231</v>
      </c>
      <c r="F4" s="5" t="s">
        <v>232</v>
      </c>
      <c r="G4" s="5" t="s">
        <v>233</v>
      </c>
      <c r="H4" s="5" t="s">
        <v>234</v>
      </c>
    </row>
    <row r="5" spans="2:8" x14ac:dyDescent="0.2">
      <c r="B5" s="5" t="s">
        <v>176</v>
      </c>
      <c r="C5" s="5">
        <v>6250</v>
      </c>
      <c r="D5" s="5">
        <v>3198</v>
      </c>
      <c r="E5" s="5">
        <v>3769</v>
      </c>
      <c r="F5" s="5">
        <v>9333</v>
      </c>
      <c r="G5" s="28">
        <v>86.9</v>
      </c>
      <c r="H5" s="28">
        <v>86.412492400039582</v>
      </c>
    </row>
    <row r="6" spans="2:8" x14ac:dyDescent="0.2">
      <c r="B6" s="5" t="s">
        <v>177</v>
      </c>
      <c r="C6" s="5">
        <v>5576</v>
      </c>
      <c r="D6" s="5">
        <v>3177</v>
      </c>
      <c r="E6" s="5">
        <v>3851</v>
      </c>
      <c r="F6" s="5">
        <v>7429</v>
      </c>
      <c r="G6" s="28">
        <v>86.3</v>
      </c>
      <c r="H6" s="28">
        <v>87.368276994232872</v>
      </c>
    </row>
    <row r="7" spans="2:8" x14ac:dyDescent="0.2">
      <c r="B7" s="5" t="s">
        <v>178</v>
      </c>
      <c r="C7" s="5">
        <v>5094</v>
      </c>
      <c r="D7" s="5">
        <v>3244</v>
      </c>
      <c r="E7" s="5">
        <v>3797</v>
      </c>
      <c r="F7" s="5">
        <v>6555</v>
      </c>
      <c r="G7" s="28">
        <v>84.9</v>
      </c>
      <c r="H7" s="28">
        <v>89.311678117246117</v>
      </c>
    </row>
    <row r="8" spans="2:8" x14ac:dyDescent="0.2">
      <c r="B8" s="5" t="s">
        <v>179</v>
      </c>
      <c r="C8" s="5">
        <v>4911</v>
      </c>
      <c r="D8" s="5">
        <v>3457</v>
      </c>
      <c r="E8" s="5">
        <v>4042</v>
      </c>
      <c r="F8" s="5">
        <v>6250</v>
      </c>
      <c r="G8" s="28">
        <v>83.1</v>
      </c>
      <c r="H8" s="28">
        <v>88.511479310157469</v>
      </c>
    </row>
    <row r="9" spans="2:8" x14ac:dyDescent="0.2">
      <c r="B9" s="5" t="s">
        <v>180</v>
      </c>
      <c r="C9" s="5">
        <v>4669</v>
      </c>
      <c r="D9" s="5">
        <v>3361</v>
      </c>
      <c r="E9" s="5">
        <v>4201</v>
      </c>
      <c r="F9" s="5">
        <v>7203</v>
      </c>
      <c r="G9" s="28">
        <v>78.400000000000006</v>
      </c>
      <c r="H9" s="28">
        <v>88.158140541572251</v>
      </c>
    </row>
    <row r="10" spans="2:8" x14ac:dyDescent="0.2">
      <c r="B10" s="5" t="s">
        <v>181</v>
      </c>
      <c r="C10" s="5">
        <v>4698</v>
      </c>
      <c r="D10" s="5">
        <v>3322</v>
      </c>
      <c r="E10" s="5">
        <v>3969</v>
      </c>
      <c r="F10" s="5">
        <v>7723</v>
      </c>
      <c r="G10" s="28">
        <v>77.5</v>
      </c>
      <c r="H10" s="28">
        <v>89.311678117246146</v>
      </c>
    </row>
    <row r="11" spans="2:8" x14ac:dyDescent="0.2">
      <c r="B11" s="5" t="s">
        <v>182</v>
      </c>
      <c r="C11" s="5">
        <v>4526</v>
      </c>
      <c r="D11" s="5">
        <v>3127</v>
      </c>
      <c r="E11" s="5">
        <v>4395</v>
      </c>
      <c r="F11" s="5">
        <v>7494</v>
      </c>
      <c r="G11" s="28">
        <v>79.599999999999994</v>
      </c>
      <c r="H11" s="28">
        <v>92.308133078625659</v>
      </c>
    </row>
    <row r="12" spans="2:8" x14ac:dyDescent="0.2">
      <c r="B12" s="5" t="s">
        <v>183</v>
      </c>
      <c r="C12" s="5">
        <v>4575</v>
      </c>
      <c r="D12" s="5">
        <v>2974</v>
      </c>
      <c r="E12" s="5">
        <v>4708</v>
      </c>
      <c r="F12" s="5">
        <v>7199</v>
      </c>
      <c r="G12" s="28">
        <v>80.099999999999994</v>
      </c>
      <c r="H12" s="28">
        <v>91.939638027739534</v>
      </c>
    </row>
    <row r="13" spans="2:8" x14ac:dyDescent="0.2">
      <c r="B13" s="5" t="s">
        <v>184</v>
      </c>
      <c r="C13" s="5">
        <v>4780</v>
      </c>
      <c r="D13" s="5">
        <v>3324</v>
      </c>
      <c r="E13" s="5">
        <v>8992</v>
      </c>
      <c r="F13" s="5">
        <v>6495</v>
      </c>
      <c r="G13" s="28">
        <v>80.2</v>
      </c>
      <c r="H13" s="28">
        <v>92.123701305718569</v>
      </c>
    </row>
    <row r="14" spans="2:8" x14ac:dyDescent="0.2">
      <c r="B14" s="5" t="s">
        <v>185</v>
      </c>
      <c r="C14" s="5">
        <v>4952</v>
      </c>
      <c r="D14" s="5">
        <v>3553</v>
      </c>
      <c r="E14" s="5">
        <v>8286</v>
      </c>
      <c r="F14" s="5">
        <v>6175</v>
      </c>
      <c r="G14" s="28">
        <v>83.2</v>
      </c>
      <c r="H14" s="28">
        <v>96.551724137931032</v>
      </c>
    </row>
    <row r="15" spans="2:8" x14ac:dyDescent="0.2">
      <c r="B15" s="5" t="s">
        <v>186</v>
      </c>
      <c r="C15" s="5">
        <v>5323</v>
      </c>
      <c r="D15" s="5">
        <v>3984</v>
      </c>
      <c r="E15" s="5">
        <v>7908</v>
      </c>
      <c r="F15" s="5">
        <v>6910</v>
      </c>
      <c r="G15" s="28">
        <v>89.9</v>
      </c>
      <c r="H15" s="28">
        <v>98.850574712643677</v>
      </c>
    </row>
    <row r="16" spans="2:8" x14ac:dyDescent="0.2">
      <c r="B16" s="5" t="s">
        <v>187</v>
      </c>
      <c r="C16" s="5">
        <v>5518</v>
      </c>
      <c r="D16" s="5">
        <v>4461</v>
      </c>
      <c r="E16" s="5">
        <v>7700</v>
      </c>
      <c r="F16" s="5">
        <v>7411</v>
      </c>
      <c r="G16" s="28">
        <v>93.4</v>
      </c>
      <c r="H16" s="28">
        <v>98.850574712643677</v>
      </c>
    </row>
    <row r="17" spans="2:8" x14ac:dyDescent="0.2">
      <c r="B17" s="5" t="s">
        <v>188</v>
      </c>
      <c r="C17" s="5">
        <v>5795</v>
      </c>
      <c r="D17" s="5">
        <v>4601</v>
      </c>
      <c r="E17" s="5">
        <v>3788</v>
      </c>
      <c r="F17" s="5">
        <v>9020</v>
      </c>
      <c r="G17" s="28">
        <v>94</v>
      </c>
      <c r="H17" s="28">
        <v>100</v>
      </c>
    </row>
    <row r="18" spans="2:8" x14ac:dyDescent="0.2">
      <c r="B18" s="5" t="s">
        <v>189</v>
      </c>
      <c r="C18" s="5">
        <v>6047</v>
      </c>
      <c r="D18" s="5">
        <v>4696</v>
      </c>
      <c r="E18" s="5">
        <v>5763</v>
      </c>
      <c r="F18" s="5">
        <v>10524</v>
      </c>
      <c r="G18" s="28">
        <v>98.1</v>
      </c>
      <c r="H18" s="28">
        <v>103.44827586206897</v>
      </c>
    </row>
    <row r="19" spans="2:8" x14ac:dyDescent="0.2">
      <c r="B19" s="5" t="s">
        <v>190</v>
      </c>
      <c r="C19" s="5">
        <v>6676</v>
      </c>
      <c r="D19" s="5">
        <v>4731</v>
      </c>
      <c r="E19" s="5">
        <v>7409</v>
      </c>
      <c r="F19" s="5">
        <v>11084</v>
      </c>
      <c r="G19" s="28">
        <v>102.7</v>
      </c>
      <c r="H19" s="28">
        <v>108.04597701149426</v>
      </c>
    </row>
    <row r="20" spans="2:8" x14ac:dyDescent="0.2">
      <c r="B20" s="5" t="s">
        <v>191</v>
      </c>
      <c r="C20" s="5">
        <v>7219</v>
      </c>
      <c r="D20" s="5">
        <v>4606</v>
      </c>
      <c r="E20" s="5">
        <v>8747</v>
      </c>
      <c r="F20" s="5">
        <v>13044</v>
      </c>
      <c r="G20" s="28">
        <v>105.1</v>
      </c>
      <c r="H20" s="28">
        <v>109.19540229885058</v>
      </c>
    </row>
    <row r="21" spans="2:8" x14ac:dyDescent="0.2">
      <c r="B21" s="5" t="s">
        <v>192</v>
      </c>
      <c r="C21" s="5">
        <v>7810</v>
      </c>
      <c r="D21" s="5">
        <v>4703</v>
      </c>
      <c r="E21" s="5">
        <v>10312</v>
      </c>
      <c r="F21" s="5">
        <v>12922</v>
      </c>
      <c r="G21" s="28">
        <v>106.4</v>
      </c>
      <c r="H21" s="28">
        <v>109.19540229885058</v>
      </c>
    </row>
    <row r="22" spans="2:8" x14ac:dyDescent="0.2">
      <c r="B22" s="5" t="s">
        <v>193</v>
      </c>
      <c r="C22" s="5">
        <v>8629</v>
      </c>
      <c r="D22" s="5">
        <v>5266</v>
      </c>
      <c r="E22" s="5">
        <v>11281</v>
      </c>
      <c r="F22" s="5">
        <v>12953</v>
      </c>
      <c r="G22" s="28">
        <v>106.2</v>
      </c>
      <c r="H22" s="28">
        <v>113.79310344827587</v>
      </c>
    </row>
    <row r="23" spans="2:8" x14ac:dyDescent="0.2">
      <c r="B23" s="5" t="s">
        <v>194</v>
      </c>
      <c r="C23" s="5">
        <v>9075</v>
      </c>
      <c r="D23" s="5">
        <v>5720</v>
      </c>
      <c r="E23" s="5">
        <v>11642</v>
      </c>
      <c r="F23" s="5">
        <v>15638</v>
      </c>
      <c r="G23" s="28">
        <v>108.3</v>
      </c>
      <c r="H23" s="28">
        <v>117.24137931034481</v>
      </c>
    </row>
    <row r="24" spans="2:8" x14ac:dyDescent="0.2">
      <c r="B24" s="5" t="s">
        <v>195</v>
      </c>
      <c r="C24" s="5">
        <v>9842</v>
      </c>
      <c r="D24" s="5">
        <v>6450</v>
      </c>
      <c r="E24" s="5">
        <v>13234</v>
      </c>
      <c r="F24" s="5">
        <v>15950</v>
      </c>
      <c r="G24" s="28">
        <v>109.6</v>
      </c>
      <c r="H24" s="28">
        <v>119.54022988505749</v>
      </c>
    </row>
    <row r="25" spans="2:8" x14ac:dyDescent="0.2">
      <c r="B25" s="5" t="s">
        <v>196</v>
      </c>
      <c r="C25" s="5">
        <v>10641</v>
      </c>
      <c r="D25" s="5">
        <v>6592</v>
      </c>
      <c r="E25" s="5">
        <v>14192</v>
      </c>
      <c r="F25" s="5">
        <v>17509</v>
      </c>
      <c r="G25" s="28">
        <v>110.5</v>
      </c>
      <c r="H25" s="28">
        <v>120.68965517241379</v>
      </c>
    </row>
    <row r="26" spans="2:8" x14ac:dyDescent="0.2">
      <c r="B26" s="5" t="s">
        <v>197</v>
      </c>
      <c r="C26" s="5">
        <v>11505</v>
      </c>
      <c r="D26" s="5">
        <v>6633</v>
      </c>
      <c r="E26" s="5">
        <v>16277</v>
      </c>
      <c r="F26" s="5">
        <v>18821</v>
      </c>
      <c r="G26" s="28">
        <v>111.6</v>
      </c>
      <c r="H26" s="28">
        <v>125.28735632183907</v>
      </c>
    </row>
    <row r="27" spans="2:8" x14ac:dyDescent="0.2">
      <c r="B27" s="5" t="s">
        <v>198</v>
      </c>
      <c r="C27" s="5">
        <v>12783</v>
      </c>
      <c r="D27" s="5">
        <v>7020</v>
      </c>
      <c r="E27" s="5">
        <v>17323</v>
      </c>
      <c r="F27" s="5">
        <v>18171</v>
      </c>
      <c r="G27" s="28">
        <v>115.5</v>
      </c>
      <c r="H27" s="28">
        <v>127.58620689655173</v>
      </c>
    </row>
    <row r="28" spans="2:8" x14ac:dyDescent="0.2">
      <c r="B28" s="5" t="s">
        <v>199</v>
      </c>
      <c r="C28" s="5">
        <v>14321</v>
      </c>
      <c r="D28" s="5">
        <v>7672</v>
      </c>
      <c r="E28" s="5">
        <v>17572</v>
      </c>
      <c r="F28" s="5">
        <v>20776</v>
      </c>
      <c r="G28" s="28">
        <v>116.4</v>
      </c>
      <c r="H28" s="28">
        <v>128.73563218390805</v>
      </c>
    </row>
    <row r="29" spans="2:8" x14ac:dyDescent="0.2">
      <c r="B29" s="5" t="s">
        <v>0</v>
      </c>
      <c r="C29" s="5">
        <v>15018</v>
      </c>
      <c r="D29" s="5">
        <v>8090</v>
      </c>
      <c r="E29" s="5">
        <v>18086</v>
      </c>
      <c r="F29" s="5">
        <v>23751</v>
      </c>
      <c r="G29" s="28">
        <v>120.2</v>
      </c>
      <c r="H29" s="28">
        <v>129.88505747126439</v>
      </c>
    </row>
    <row r="30" spans="2:8" x14ac:dyDescent="0.2">
      <c r="B30" s="5" t="s">
        <v>1</v>
      </c>
      <c r="C30" s="5">
        <v>16155</v>
      </c>
      <c r="D30" s="5">
        <v>8613</v>
      </c>
      <c r="E30" s="5">
        <v>18805</v>
      </c>
      <c r="F30" s="5">
        <v>26075</v>
      </c>
      <c r="G30" s="28">
        <v>124.1</v>
      </c>
      <c r="H30" s="28">
        <v>135.63218390804596</v>
      </c>
    </row>
    <row r="31" spans="2:8" x14ac:dyDescent="0.2">
      <c r="B31" s="5" t="s">
        <v>2</v>
      </c>
      <c r="C31" s="5">
        <v>17024</v>
      </c>
      <c r="D31" s="5">
        <v>9018</v>
      </c>
      <c r="E31" s="5">
        <v>20460</v>
      </c>
      <c r="F31" s="5">
        <v>29354</v>
      </c>
      <c r="G31" s="28">
        <v>126.8</v>
      </c>
      <c r="H31" s="28">
        <v>137.93103448275863</v>
      </c>
    </row>
    <row r="32" spans="2:8" x14ac:dyDescent="0.2">
      <c r="B32" s="5" t="s">
        <v>3</v>
      </c>
      <c r="C32" s="5">
        <v>17899</v>
      </c>
      <c r="D32" s="5">
        <v>9333</v>
      </c>
      <c r="E32" s="5">
        <v>22467</v>
      </c>
      <c r="F32" s="5">
        <v>29102</v>
      </c>
      <c r="G32" s="28">
        <v>127.9</v>
      </c>
      <c r="H32" s="28">
        <v>139.08045977011494</v>
      </c>
    </row>
    <row r="33" spans="2:10" x14ac:dyDescent="0.2">
      <c r="B33" s="5" t="s">
        <v>4</v>
      </c>
      <c r="C33" s="5">
        <v>18684</v>
      </c>
      <c r="D33" s="5">
        <v>9359</v>
      </c>
      <c r="E33" s="5">
        <v>24642</v>
      </c>
      <c r="F33" s="5">
        <v>28970</v>
      </c>
      <c r="G33" s="28">
        <v>128</v>
      </c>
      <c r="H33" s="28">
        <v>140.22988505747128</v>
      </c>
    </row>
    <row r="34" spans="2:10" x14ac:dyDescent="0.2">
      <c r="B34" s="5" t="s">
        <v>5</v>
      </c>
      <c r="C34" s="5">
        <v>19092</v>
      </c>
      <c r="D34" s="5">
        <v>9404</v>
      </c>
      <c r="E34" s="5">
        <v>24226</v>
      </c>
      <c r="F34" s="5">
        <v>31759</v>
      </c>
      <c r="G34" s="28">
        <v>129.4</v>
      </c>
      <c r="H34" s="28">
        <v>143.67816091954023</v>
      </c>
    </row>
    <row r="35" spans="2:10" x14ac:dyDescent="0.2">
      <c r="B35" s="5" t="s">
        <v>6</v>
      </c>
      <c r="C35" s="5">
        <v>20104</v>
      </c>
      <c r="D35" s="5">
        <v>9710</v>
      </c>
      <c r="E35" s="5">
        <v>26106</v>
      </c>
      <c r="F35" s="5">
        <v>33830</v>
      </c>
      <c r="G35" s="28">
        <v>130.80000000000001</v>
      </c>
      <c r="H35" s="28">
        <v>145.97701149425288</v>
      </c>
    </row>
    <row r="36" spans="2:10" x14ac:dyDescent="0.2">
      <c r="B36" s="5" t="s">
        <v>7</v>
      </c>
      <c r="C36" s="5">
        <v>21047</v>
      </c>
      <c r="D36" s="5">
        <v>10121</v>
      </c>
      <c r="E36" s="5">
        <v>26237</v>
      </c>
      <c r="F36" s="5">
        <v>39242</v>
      </c>
      <c r="G36" s="28">
        <v>131.1</v>
      </c>
      <c r="H36" s="28">
        <v>144.82758620689654</v>
      </c>
    </row>
    <row r="37" spans="2:10" x14ac:dyDescent="0.2">
      <c r="B37" s="5" t="s">
        <v>8</v>
      </c>
      <c r="C37" s="5">
        <v>21730</v>
      </c>
      <c r="D37" s="5">
        <v>10286</v>
      </c>
      <c r="E37" s="5">
        <v>26541</v>
      </c>
      <c r="F37" s="5">
        <v>45881</v>
      </c>
      <c r="G37" s="28">
        <v>131.30000000000001</v>
      </c>
      <c r="H37" s="28">
        <v>148.27586206896552</v>
      </c>
    </row>
    <row r="38" spans="2:10" x14ac:dyDescent="0.2">
      <c r="B38" s="5" t="s">
        <v>9</v>
      </c>
      <c r="C38" s="5">
        <v>20159</v>
      </c>
      <c r="D38" s="5">
        <v>9412</v>
      </c>
      <c r="E38" s="5">
        <v>23929</v>
      </c>
      <c r="F38" s="5">
        <v>43586</v>
      </c>
      <c r="G38" s="28">
        <v>132.1</v>
      </c>
      <c r="H38" s="28">
        <v>147.12643678160919</v>
      </c>
      <c r="J38" s="5" t="s">
        <v>235</v>
      </c>
    </row>
    <row r="39" spans="2:10" x14ac:dyDescent="0.2">
      <c r="B39" s="5" t="s">
        <v>10</v>
      </c>
      <c r="C39" s="5">
        <v>19563</v>
      </c>
      <c r="D39" s="5">
        <v>8775</v>
      </c>
      <c r="E39" s="5">
        <v>21774</v>
      </c>
      <c r="F39" s="5">
        <v>47096</v>
      </c>
      <c r="G39" s="28">
        <v>132.9</v>
      </c>
      <c r="H39" s="28">
        <v>151.72413793103448</v>
      </c>
    </row>
    <row r="40" spans="2:10" x14ac:dyDescent="0.2">
      <c r="B40" s="5" t="s">
        <v>11</v>
      </c>
      <c r="C40" s="5">
        <v>20514</v>
      </c>
      <c r="D40" s="5">
        <v>8530</v>
      </c>
      <c r="E40" s="5">
        <v>24561</v>
      </c>
      <c r="F40" s="5">
        <v>44538</v>
      </c>
      <c r="G40" s="28">
        <v>133.80000000000001</v>
      </c>
      <c r="H40" s="28">
        <v>150.57471264367817</v>
      </c>
    </row>
    <row r="41" spans="2:10" x14ac:dyDescent="0.2">
      <c r="B41" s="5" t="s">
        <v>12</v>
      </c>
      <c r="C41" s="5">
        <v>19511</v>
      </c>
      <c r="D41" s="5">
        <v>8250</v>
      </c>
      <c r="E41" s="5">
        <v>30363</v>
      </c>
      <c r="F41" s="5">
        <v>37369</v>
      </c>
      <c r="G41" s="28">
        <v>134.6</v>
      </c>
      <c r="H41" s="28">
        <v>154.02298850574712</v>
      </c>
    </row>
    <row r="42" spans="2:10" x14ac:dyDescent="0.2">
      <c r="B42" s="5" t="s">
        <v>13</v>
      </c>
      <c r="C42" s="5">
        <v>21252</v>
      </c>
      <c r="D42" s="5">
        <v>8848</v>
      </c>
      <c r="E42" s="5">
        <v>35960</v>
      </c>
      <c r="F42" s="5">
        <v>41248</v>
      </c>
      <c r="G42" s="28">
        <v>135</v>
      </c>
      <c r="H42" s="28">
        <v>157.47126436781608</v>
      </c>
    </row>
    <row r="43" spans="2:10" x14ac:dyDescent="0.2">
      <c r="B43" s="5" t="s">
        <v>14</v>
      </c>
      <c r="C43" s="5">
        <v>20817</v>
      </c>
      <c r="D43" s="5">
        <v>9193</v>
      </c>
      <c r="E43" s="5">
        <v>30519</v>
      </c>
      <c r="F43" s="5">
        <v>39077</v>
      </c>
      <c r="G43" s="28">
        <v>137.30000000000001</v>
      </c>
      <c r="H43" s="28">
        <v>164.36781609195404</v>
      </c>
    </row>
    <row r="44" spans="2:10" x14ac:dyDescent="0.2">
      <c r="B44" s="5" t="s">
        <v>15</v>
      </c>
      <c r="C44" s="5">
        <v>20473</v>
      </c>
      <c r="D44" s="5">
        <v>10002</v>
      </c>
      <c r="E44" s="5">
        <v>30724</v>
      </c>
      <c r="F44" s="5">
        <v>42991</v>
      </c>
      <c r="G44" s="28">
        <v>140.9</v>
      </c>
      <c r="H44" s="28">
        <v>164.36781609195404</v>
      </c>
    </row>
    <row r="45" spans="2:10" x14ac:dyDescent="0.2">
      <c r="B45" s="5" t="s">
        <v>16</v>
      </c>
      <c r="C45" s="5">
        <v>22219</v>
      </c>
      <c r="D45" s="5">
        <v>10332</v>
      </c>
      <c r="E45" s="5">
        <v>34846</v>
      </c>
      <c r="F45" s="5">
        <v>44491</v>
      </c>
      <c r="G45" s="28">
        <v>142.9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S36"/>
  <sheetViews>
    <sheetView zoomScale="70" zoomScaleNormal="70" workbookViewId="0">
      <selection activeCell="E23" sqref="E23"/>
    </sheetView>
  </sheetViews>
  <sheetFormatPr defaultColWidth="8.625" defaultRowHeight="12.75" x14ac:dyDescent="0.2"/>
  <cols>
    <col min="1" max="1" width="8.625" style="10"/>
    <col min="2" max="2" width="59.125" style="10" bestFit="1" customWidth="1"/>
    <col min="3" max="16384" width="8.625" style="10"/>
  </cols>
  <sheetData>
    <row r="1" spans="2:19" x14ac:dyDescent="0.2">
      <c r="B1" s="10" t="s">
        <v>436</v>
      </c>
    </row>
    <row r="2" spans="2:19" x14ac:dyDescent="0.2">
      <c r="B2" s="10" t="s">
        <v>437</v>
      </c>
    </row>
    <row r="4" spans="2:19" x14ac:dyDescent="0.2">
      <c r="B4" s="10" t="s">
        <v>236</v>
      </c>
      <c r="C4" s="10" t="s">
        <v>0</v>
      </c>
      <c r="D4" s="10" t="s">
        <v>1</v>
      </c>
      <c r="E4" s="10" t="s">
        <v>2</v>
      </c>
      <c r="F4" s="10" t="s">
        <v>3</v>
      </c>
      <c r="G4" s="10" t="s">
        <v>4</v>
      </c>
      <c r="H4" s="10" t="s">
        <v>5</v>
      </c>
      <c r="I4" s="10" t="s">
        <v>6</v>
      </c>
      <c r="J4" s="10" t="s">
        <v>7</v>
      </c>
      <c r="K4" s="10" t="s">
        <v>8</v>
      </c>
      <c r="L4" s="10" t="s">
        <v>9</v>
      </c>
      <c r="M4" s="10" t="s">
        <v>10</v>
      </c>
      <c r="N4" s="10" t="s">
        <v>11</v>
      </c>
      <c r="O4" s="10" t="s">
        <v>12</v>
      </c>
      <c r="P4" s="10" t="s">
        <v>13</v>
      </c>
      <c r="Q4" s="10" t="s">
        <v>14</v>
      </c>
      <c r="R4" s="10" t="s">
        <v>15</v>
      </c>
      <c r="S4" s="10" t="s">
        <v>16</v>
      </c>
    </row>
    <row r="5" spans="2:19" x14ac:dyDescent="0.2">
      <c r="B5" s="10" t="s">
        <v>237</v>
      </c>
      <c r="C5" s="10">
        <v>134.34157871767701</v>
      </c>
      <c r="D5" s="10">
        <v>134.14409088460201</v>
      </c>
      <c r="E5" s="10">
        <v>137.24785273985299</v>
      </c>
      <c r="F5" s="10">
        <v>141.09895799788401</v>
      </c>
      <c r="G5" s="10">
        <v>141.01007717671101</v>
      </c>
      <c r="H5" s="10">
        <v>141.71634022175701</v>
      </c>
      <c r="I5" s="10">
        <v>144.768356791245</v>
      </c>
      <c r="J5" s="10">
        <v>150.01761327134599</v>
      </c>
      <c r="K5" s="10">
        <v>159.51521710160901</v>
      </c>
      <c r="L5" s="10">
        <v>95.237945556810004</v>
      </c>
      <c r="M5" s="10">
        <v>132.835048474865</v>
      </c>
      <c r="N5" s="10">
        <v>139.610942578985</v>
      </c>
      <c r="O5" s="10">
        <v>110.661895038616</v>
      </c>
      <c r="P5" s="10">
        <v>123.044160922816</v>
      </c>
      <c r="Q5" s="10">
        <v>132.042113239375</v>
      </c>
      <c r="R5" s="10">
        <v>139.48526372590999</v>
      </c>
      <c r="S5" s="10">
        <v>136.17563518996499</v>
      </c>
    </row>
    <row r="6" spans="2:19" x14ac:dyDescent="0.2">
      <c r="B6" s="10" t="s">
        <v>238</v>
      </c>
      <c r="C6" s="10">
        <v>148.11428423751801</v>
      </c>
      <c r="D6" s="10">
        <v>143.518539283519</v>
      </c>
      <c r="E6" s="10">
        <v>138.606961985423</v>
      </c>
      <c r="F6" s="10">
        <v>138.88547922037401</v>
      </c>
      <c r="G6" s="10">
        <v>148.17976684690899</v>
      </c>
      <c r="H6" s="10">
        <v>158.41345646014199</v>
      </c>
      <c r="I6" s="10">
        <v>163.27369679437501</v>
      </c>
      <c r="J6" s="10">
        <v>170.859015204938</v>
      </c>
      <c r="K6" s="10">
        <v>163.06947729242799</v>
      </c>
      <c r="L6" s="10">
        <v>81.136408366303996</v>
      </c>
      <c r="M6" s="10">
        <v>128.16659591761101</v>
      </c>
      <c r="N6" s="10">
        <v>130.980224717033</v>
      </c>
      <c r="O6" s="10">
        <v>76.305560243593902</v>
      </c>
      <c r="P6" s="10">
        <v>107.524693593572</v>
      </c>
      <c r="Q6" s="10">
        <v>124.04679234290801</v>
      </c>
      <c r="R6" s="10">
        <v>131.34498237029999</v>
      </c>
      <c r="S6" s="10">
        <v>135.01071136662699</v>
      </c>
    </row>
    <row r="7" spans="2:19" x14ac:dyDescent="0.2">
      <c r="B7" s="10" t="s">
        <v>239</v>
      </c>
      <c r="C7" s="10">
        <v>135.79987022185699</v>
      </c>
      <c r="D7" s="10">
        <v>139.91066782099199</v>
      </c>
      <c r="E7" s="10">
        <v>141.784022235463</v>
      </c>
      <c r="F7" s="10">
        <v>145.011577132144</v>
      </c>
      <c r="G7" s="10">
        <v>147.741852887546</v>
      </c>
      <c r="H7" s="10">
        <v>140.502376954487</v>
      </c>
      <c r="I7" s="10">
        <v>153.13083272403301</v>
      </c>
      <c r="J7" s="10">
        <v>159.22271611764401</v>
      </c>
      <c r="K7" s="10">
        <v>165.97123221212101</v>
      </c>
      <c r="L7" s="10">
        <v>104.84211934020399</v>
      </c>
      <c r="M7" s="10">
        <v>144.86422861461901</v>
      </c>
      <c r="N7" s="10">
        <v>149.73749077931399</v>
      </c>
      <c r="O7" s="10">
        <v>121.791369003065</v>
      </c>
      <c r="P7" s="10">
        <v>129.97480793801699</v>
      </c>
      <c r="Q7" s="10">
        <v>140.54287827052201</v>
      </c>
      <c r="R7" s="10">
        <v>145.889359748825</v>
      </c>
      <c r="S7" s="10">
        <v>143.446700510867</v>
      </c>
    </row>
    <row r="8" spans="2:19" x14ac:dyDescent="0.2">
      <c r="B8" s="10" t="s">
        <v>240</v>
      </c>
      <c r="C8" s="10">
        <v>117.606140249756</v>
      </c>
      <c r="D8" s="10">
        <v>104.120647583734</v>
      </c>
      <c r="E8" s="10">
        <v>122.38117078003</v>
      </c>
      <c r="F8" s="10">
        <v>129.40182724625299</v>
      </c>
      <c r="G8" s="10">
        <v>115.682949878172</v>
      </c>
      <c r="H8" s="10">
        <v>121.28888906827299</v>
      </c>
      <c r="I8" s="10">
        <v>109.021195946695</v>
      </c>
      <c r="J8" s="10">
        <v>106.363876614098</v>
      </c>
      <c r="K8" s="10">
        <v>120.733698472261</v>
      </c>
      <c r="L8" s="10">
        <v>61.517888510746999</v>
      </c>
      <c r="M8" s="10">
        <v>96.894383844129294</v>
      </c>
      <c r="N8" s="10">
        <v>105.41147810034001</v>
      </c>
      <c r="O8" s="10">
        <v>90.746552710792201</v>
      </c>
      <c r="P8" s="10">
        <v>109.68883942548401</v>
      </c>
      <c r="Q8" s="10">
        <v>112.094675276198</v>
      </c>
      <c r="R8" s="10">
        <v>117.310330333179</v>
      </c>
      <c r="S8" s="10">
        <v>103.522366317785</v>
      </c>
    </row>
    <row r="36" spans="2:2" x14ac:dyDescent="0.2">
      <c r="B36" s="10" t="s">
        <v>121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D34"/>
  <sheetViews>
    <sheetView zoomScale="70" zoomScaleNormal="70" workbookViewId="0">
      <selection activeCell="J25" sqref="J25"/>
    </sheetView>
  </sheetViews>
  <sheetFormatPr defaultColWidth="8.625" defaultRowHeight="12.75" x14ac:dyDescent="0.2"/>
  <cols>
    <col min="1" max="1" width="8.625" style="5"/>
    <col min="2" max="2" width="10.625" style="5" customWidth="1"/>
    <col min="3" max="16384" width="8.625" style="5"/>
  </cols>
  <sheetData>
    <row r="1" spans="2:2" x14ac:dyDescent="0.2">
      <c r="B1" s="30" t="s">
        <v>436</v>
      </c>
    </row>
    <row r="2" spans="2:2" x14ac:dyDescent="0.2">
      <c r="B2" s="30" t="s">
        <v>438</v>
      </c>
    </row>
    <row r="5" spans="2:2" x14ac:dyDescent="0.2">
      <c r="B5" s="5" t="s">
        <v>504</v>
      </c>
    </row>
    <row r="32" spans="2:2" x14ac:dyDescent="0.2">
      <c r="B32" s="29" t="s">
        <v>439</v>
      </c>
    </row>
    <row r="34" spans="2:4" x14ac:dyDescent="0.2">
      <c r="B34" s="29"/>
      <c r="D34" s="28"/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F35"/>
  <sheetViews>
    <sheetView zoomScale="80" zoomScaleNormal="80" workbookViewId="0">
      <selection activeCell="K28" sqref="K28"/>
    </sheetView>
  </sheetViews>
  <sheetFormatPr defaultColWidth="8.625" defaultRowHeight="12.75" x14ac:dyDescent="0.2"/>
  <cols>
    <col min="1" max="1" width="8.625" style="10"/>
    <col min="2" max="2" width="18.125" style="10" bestFit="1" customWidth="1"/>
    <col min="3" max="16384" width="8.625" style="10"/>
  </cols>
  <sheetData>
    <row r="1" spans="2:6" x14ac:dyDescent="0.2">
      <c r="B1" s="10" t="s">
        <v>410</v>
      </c>
    </row>
    <row r="2" spans="2:6" x14ac:dyDescent="0.2">
      <c r="B2" s="10" t="s">
        <v>112</v>
      </c>
    </row>
    <row r="4" spans="2:6" x14ac:dyDescent="0.2">
      <c r="B4" s="10" t="s">
        <v>113</v>
      </c>
      <c r="C4" s="10">
        <v>2021</v>
      </c>
      <c r="D4" s="10">
        <v>2022</v>
      </c>
      <c r="E4" s="10">
        <v>2023</v>
      </c>
      <c r="F4" s="10">
        <v>2024</v>
      </c>
    </row>
    <row r="5" spans="2:6" x14ac:dyDescent="0.2">
      <c r="B5" s="10" t="s">
        <v>114</v>
      </c>
      <c r="C5" s="17">
        <v>2.4</v>
      </c>
      <c r="D5" s="17">
        <v>7.8</v>
      </c>
      <c r="E5" s="17">
        <v>4.2</v>
      </c>
      <c r="F5" s="17">
        <v>2.1</v>
      </c>
    </row>
    <row r="6" spans="2:6" x14ac:dyDescent="0.2">
      <c r="B6" s="10" t="s">
        <v>115</v>
      </c>
      <c r="C6" s="17">
        <v>1.5</v>
      </c>
      <c r="D6" s="17">
        <v>4.7</v>
      </c>
      <c r="E6" s="17">
        <v>3.8</v>
      </c>
      <c r="F6" s="17">
        <v>2.7</v>
      </c>
    </row>
    <row r="8" spans="2:6" x14ac:dyDescent="0.2">
      <c r="B8" s="10" t="s">
        <v>116</v>
      </c>
      <c r="C8" s="10">
        <v>2021</v>
      </c>
      <c r="D8" s="10">
        <v>2022</v>
      </c>
      <c r="E8" s="10">
        <v>2023</v>
      </c>
      <c r="F8" s="10">
        <v>2024</v>
      </c>
    </row>
    <row r="9" spans="2:6" x14ac:dyDescent="0.2">
      <c r="B9" s="10" t="s">
        <v>114</v>
      </c>
      <c r="C9" s="10">
        <v>2.4</v>
      </c>
      <c r="D9" s="10">
        <v>6.5</v>
      </c>
      <c r="E9" s="10">
        <v>2.8</v>
      </c>
      <c r="F9" s="10">
        <v>2.1</v>
      </c>
    </row>
    <row r="10" spans="2:6" x14ac:dyDescent="0.2">
      <c r="B10" s="10" t="s">
        <v>115</v>
      </c>
      <c r="C10" s="10">
        <v>1.5</v>
      </c>
      <c r="D10" s="10">
        <v>4.3</v>
      </c>
      <c r="E10" s="10">
        <v>3.3</v>
      </c>
      <c r="F10" s="10">
        <v>2.4</v>
      </c>
    </row>
    <row r="34" spans="2:2" x14ac:dyDescent="0.2">
      <c r="B34" s="10" t="s">
        <v>129</v>
      </c>
    </row>
    <row r="35" spans="2:2" x14ac:dyDescent="0.2">
      <c r="B35" s="10" t="s">
        <v>412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29"/>
  <sheetViews>
    <sheetView zoomScaleNormal="100" workbookViewId="0">
      <selection activeCell="F32" sqref="F32"/>
    </sheetView>
  </sheetViews>
  <sheetFormatPr defaultColWidth="8.625" defaultRowHeight="12.75" x14ac:dyDescent="0.2"/>
  <cols>
    <col min="1" max="1" width="53.625" style="58" customWidth="1"/>
    <col min="2" max="16384" width="8.625" style="58"/>
  </cols>
  <sheetData>
    <row r="1" spans="1:11" x14ac:dyDescent="0.2">
      <c r="A1" s="27" t="s">
        <v>440</v>
      </c>
    </row>
    <row r="2" spans="1:11" x14ac:dyDescent="0.2">
      <c r="A2" s="5" t="s">
        <v>441</v>
      </c>
    </row>
    <row r="4" spans="1:11" x14ac:dyDescent="0.2">
      <c r="B4" s="58">
        <v>2015</v>
      </c>
      <c r="C4" s="58">
        <v>2016</v>
      </c>
      <c r="D4" s="58">
        <v>2017</v>
      </c>
      <c r="E4" s="58">
        <v>2018</v>
      </c>
      <c r="F4" s="58">
        <v>2019</v>
      </c>
      <c r="G4" s="58">
        <v>2020</v>
      </c>
      <c r="H4" s="58" t="s">
        <v>127</v>
      </c>
      <c r="I4" s="58" t="s">
        <v>24</v>
      </c>
      <c r="J4" s="58" t="s">
        <v>25</v>
      </c>
      <c r="K4" s="58" t="s">
        <v>26</v>
      </c>
    </row>
    <row r="5" spans="1:11" x14ac:dyDescent="0.2">
      <c r="A5" s="58" t="s">
        <v>225</v>
      </c>
      <c r="B5" s="59">
        <v>3.6300138798405315</v>
      </c>
      <c r="C5" s="59">
        <v>5.3539540908415191</v>
      </c>
      <c r="D5" s="59">
        <v>6.0727604063838836</v>
      </c>
      <c r="E5" s="59">
        <v>6.0712327712222027</v>
      </c>
      <c r="F5" s="59">
        <v>3.7489640441010277</v>
      </c>
      <c r="G5" s="59">
        <v>-3.5829973279423415</v>
      </c>
      <c r="H5" s="59">
        <v>-1.9183485743962279</v>
      </c>
      <c r="I5" s="59">
        <v>3.493683598213559</v>
      </c>
      <c r="J5" s="59">
        <v>4.3715230006125205</v>
      </c>
      <c r="K5" s="59">
        <v>3.6733764787355883</v>
      </c>
    </row>
    <row r="6" spans="1:11" x14ac:dyDescent="0.2">
      <c r="A6" s="58" t="s">
        <v>226</v>
      </c>
      <c r="B6" s="59">
        <v>3.8053858926085309</v>
      </c>
      <c r="C6" s="59">
        <v>6.9083520335504209</v>
      </c>
      <c r="D6" s="59">
        <v>-4.4562532487824482</v>
      </c>
      <c r="E6" s="59">
        <v>3.7191720979267071</v>
      </c>
      <c r="F6" s="59">
        <v>-5.5201772542664234</v>
      </c>
      <c r="G6" s="59">
        <v>-2.0194813437350554</v>
      </c>
      <c r="H6" s="59">
        <v>15.517184253912593</v>
      </c>
      <c r="I6" s="59">
        <v>-1.3836710852452334</v>
      </c>
      <c r="J6" s="59">
        <v>0.80848833517001051</v>
      </c>
      <c r="K6" s="59">
        <v>1.3396318499401765</v>
      </c>
    </row>
    <row r="7" spans="1:11" x14ac:dyDescent="0.2">
      <c r="A7" s="58" t="s">
        <v>227</v>
      </c>
      <c r="B7" s="59">
        <v>4.1382724278020646</v>
      </c>
      <c r="C7" s="59">
        <v>-2.2282517026514186</v>
      </c>
      <c r="D7" s="59">
        <v>5.3412462908011884</v>
      </c>
      <c r="E7" s="59">
        <v>-0.68039569417386259</v>
      </c>
      <c r="F7" s="59">
        <v>-3.1028495967849703</v>
      </c>
      <c r="G7" s="59">
        <v>1.1191359355783936</v>
      </c>
      <c r="H7" s="59">
        <v>0.64511798429754474</v>
      </c>
      <c r="I7" s="59">
        <v>0.66706397539371476</v>
      </c>
      <c r="J7" s="59">
        <v>0.66223053834628143</v>
      </c>
      <c r="K7" s="59">
        <v>0.65837322512648799</v>
      </c>
    </row>
    <row r="8" spans="1:11" x14ac:dyDescent="0.2">
      <c r="A8" s="58" t="s">
        <v>19</v>
      </c>
      <c r="B8" s="59">
        <v>11.427554289782837</v>
      </c>
      <c r="C8" s="59">
        <v>8.8672669183851305</v>
      </c>
      <c r="D8" s="59">
        <v>5.1916868980604436</v>
      </c>
      <c r="E8" s="59">
        <v>6.0970351771538756</v>
      </c>
      <c r="F8" s="59">
        <v>-6.9514498123490975</v>
      </c>
      <c r="G8" s="59">
        <v>-3.6095054592164444</v>
      </c>
      <c r="H8" s="59">
        <v>9.6961620469083076</v>
      </c>
      <c r="I8" s="59">
        <v>2.533164876816163</v>
      </c>
      <c r="J8" s="59">
        <v>5.7663658810538365</v>
      </c>
      <c r="K8" s="59">
        <v>5.6151797682849391</v>
      </c>
    </row>
    <row r="29" spans="1:1" x14ac:dyDescent="0.2">
      <c r="A29" s="57" t="s">
        <v>129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33"/>
  <sheetViews>
    <sheetView zoomScale="70" zoomScaleNormal="70" workbookViewId="0">
      <selection activeCell="G34" sqref="G34"/>
    </sheetView>
  </sheetViews>
  <sheetFormatPr defaultColWidth="13.625" defaultRowHeight="12.75" x14ac:dyDescent="0.2"/>
  <cols>
    <col min="1" max="16384" width="13.625" style="10"/>
  </cols>
  <sheetData>
    <row r="1" spans="1:13" x14ac:dyDescent="0.2">
      <c r="A1" s="12" t="s">
        <v>442</v>
      </c>
    </row>
    <row r="2" spans="1:13" x14ac:dyDescent="0.2">
      <c r="A2" s="10" t="s">
        <v>443</v>
      </c>
    </row>
    <row r="3" spans="1:13" x14ac:dyDescent="0.2">
      <c r="A3" s="12"/>
    </row>
    <row r="4" spans="1:13" s="16" customFormat="1" ht="38.25" x14ac:dyDescent="0.2">
      <c r="A4" s="15" t="s">
        <v>241</v>
      </c>
      <c r="B4" s="15" t="s">
        <v>242</v>
      </c>
      <c r="C4" s="15" t="s">
        <v>243</v>
      </c>
      <c r="D4" s="15" t="s">
        <v>244</v>
      </c>
      <c r="E4" s="15" t="s">
        <v>245</v>
      </c>
      <c r="F4" s="15" t="s">
        <v>246</v>
      </c>
      <c r="G4" s="15" t="s">
        <v>247</v>
      </c>
      <c r="H4" s="15" t="s">
        <v>248</v>
      </c>
      <c r="I4" s="15" t="s">
        <v>249</v>
      </c>
      <c r="J4" s="15" t="s">
        <v>250</v>
      </c>
      <c r="K4" s="15" t="s">
        <v>251</v>
      </c>
      <c r="L4" s="15" t="s">
        <v>252</v>
      </c>
      <c r="M4" s="15" t="s">
        <v>253</v>
      </c>
    </row>
    <row r="5" spans="1:13" x14ac:dyDescent="0.2">
      <c r="A5" s="13" t="s">
        <v>12</v>
      </c>
      <c r="B5" s="13">
        <v>2813.81</v>
      </c>
      <c r="C5" s="13">
        <v>697.5</v>
      </c>
      <c r="D5" s="13">
        <v>10718.343999999999</v>
      </c>
      <c r="E5" s="13">
        <v>16179.183999999999</v>
      </c>
      <c r="F5" s="13">
        <v>9784.0130000000008</v>
      </c>
      <c r="G5" s="13">
        <v>159.80500000000001</v>
      </c>
      <c r="H5" s="13">
        <v>287</v>
      </c>
      <c r="I5" s="13">
        <v>8636</v>
      </c>
      <c r="J5" s="13">
        <v>36807</v>
      </c>
      <c r="K5" s="13">
        <v>10298</v>
      </c>
      <c r="L5" s="13">
        <v>2761</v>
      </c>
      <c r="M5" s="13">
        <v>3423</v>
      </c>
    </row>
    <row r="6" spans="1:13" x14ac:dyDescent="0.2">
      <c r="A6" s="13" t="s">
        <v>16</v>
      </c>
      <c r="B6" s="14">
        <v>3491.6570000000002</v>
      </c>
      <c r="C6" s="13">
        <v>916.36800000000005</v>
      </c>
      <c r="D6" s="13">
        <v>12757.055</v>
      </c>
      <c r="E6" s="13">
        <v>27297.13</v>
      </c>
      <c r="F6" s="13">
        <v>12202.746999999999</v>
      </c>
      <c r="G6" s="13">
        <v>483.512</v>
      </c>
      <c r="H6" s="13">
        <v>1075</v>
      </c>
      <c r="I6" s="13">
        <v>8539</v>
      </c>
      <c r="J6" s="13">
        <v>45877</v>
      </c>
      <c r="K6" s="13">
        <v>14719</v>
      </c>
      <c r="L6" s="13">
        <v>3882</v>
      </c>
      <c r="M6" s="13">
        <v>3323</v>
      </c>
    </row>
    <row r="7" spans="1:13" x14ac:dyDescent="0.2">
      <c r="A7" s="13"/>
      <c r="B7" s="7">
        <v>677.84700000000021</v>
      </c>
      <c r="C7" s="7">
        <v>218.86800000000005</v>
      </c>
      <c r="D7" s="7">
        <v>2038.7110000000011</v>
      </c>
      <c r="E7" s="7">
        <v>11117.946000000002</v>
      </c>
      <c r="F7" s="7">
        <v>2418.7339999999986</v>
      </c>
      <c r="G7" s="7">
        <v>323.70699999999999</v>
      </c>
      <c r="H7" s="7">
        <v>788</v>
      </c>
      <c r="I7" s="7">
        <v>-97</v>
      </c>
      <c r="J7" s="7">
        <v>9070</v>
      </c>
      <c r="K7" s="7">
        <v>4421</v>
      </c>
      <c r="L7" s="7">
        <v>1121</v>
      </c>
      <c r="M7" s="7">
        <v>-100</v>
      </c>
    </row>
    <row r="8" spans="1:13" x14ac:dyDescent="0.2">
      <c r="A8" s="13"/>
      <c r="B8" s="8">
        <v>0.24090006077169401</v>
      </c>
      <c r="C8" s="8">
        <v>0.313789247311828</v>
      </c>
      <c r="D8" s="8">
        <v>0.19020764774857013</v>
      </c>
      <c r="E8" s="8">
        <v>0.6871759416296892</v>
      </c>
      <c r="F8" s="8">
        <v>0.24721287676130421</v>
      </c>
      <c r="G8" s="8">
        <v>2.0256374956978815</v>
      </c>
      <c r="H8" s="8">
        <v>2.745644599303136</v>
      </c>
      <c r="I8" s="8">
        <v>-1.123205187586851E-2</v>
      </c>
      <c r="J8" s="8">
        <v>0.24642051783628105</v>
      </c>
      <c r="K8" s="8">
        <v>0.4293066614876675</v>
      </c>
      <c r="L8" s="8">
        <v>0.40601231437884833</v>
      </c>
      <c r="M8" s="8">
        <v>-2.9214139643587544E-2</v>
      </c>
    </row>
    <row r="9" spans="1:13" x14ac:dyDescent="0.2">
      <c r="A9" s="12"/>
    </row>
    <row r="10" spans="1:13" x14ac:dyDescent="0.2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</row>
    <row r="11" spans="1:13" x14ac:dyDescent="0.2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</row>
    <row r="12" spans="1:13" x14ac:dyDescent="0.2">
      <c r="A12" s="13"/>
      <c r="B12" s="14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</row>
    <row r="13" spans="1:13" x14ac:dyDescent="0.2">
      <c r="A13" s="13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12"/>
    </row>
    <row r="15" spans="1:13" x14ac:dyDescent="0.2">
      <c r="A15" s="12"/>
    </row>
    <row r="16" spans="1:13" x14ac:dyDescent="0.2">
      <c r="A16" s="12"/>
    </row>
    <row r="17" spans="1:10" x14ac:dyDescent="0.2">
      <c r="A17" s="12"/>
    </row>
    <row r="18" spans="1:10" x14ac:dyDescent="0.2">
      <c r="A18" s="12"/>
    </row>
    <row r="19" spans="1:10" x14ac:dyDescent="0.2">
      <c r="A19" s="12"/>
    </row>
    <row r="20" spans="1:10" x14ac:dyDescent="0.2">
      <c r="A20" s="12"/>
    </row>
    <row r="21" spans="1:10" x14ac:dyDescent="0.2">
      <c r="A21" s="12"/>
    </row>
    <row r="22" spans="1:10" x14ac:dyDescent="0.2">
      <c r="A22" s="12"/>
    </row>
    <row r="23" spans="1:10" x14ac:dyDescent="0.2">
      <c r="A23" s="12"/>
    </row>
    <row r="24" spans="1:10" x14ac:dyDescent="0.2">
      <c r="A24" s="12"/>
    </row>
    <row r="25" spans="1:10" x14ac:dyDescent="0.2">
      <c r="A25" s="12"/>
    </row>
    <row r="26" spans="1:10" x14ac:dyDescent="0.2">
      <c r="A26" s="12"/>
    </row>
    <row r="27" spans="1:10" x14ac:dyDescent="0.2">
      <c r="A27" s="12"/>
    </row>
    <row r="28" spans="1:10" x14ac:dyDescent="0.2">
      <c r="A28" s="12"/>
      <c r="J28" s="10" t="s">
        <v>255</v>
      </c>
    </row>
    <row r="29" spans="1:10" x14ac:dyDescent="0.2">
      <c r="A29" s="12"/>
    </row>
    <row r="33" spans="2:2" x14ac:dyDescent="0.2">
      <c r="B33" s="10" t="s">
        <v>444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36"/>
  <sheetViews>
    <sheetView zoomScale="80" zoomScaleNormal="80" workbookViewId="0">
      <selection activeCell="J28" sqref="J28"/>
    </sheetView>
  </sheetViews>
  <sheetFormatPr defaultColWidth="8.625" defaultRowHeight="12.75" x14ac:dyDescent="0.2"/>
  <cols>
    <col min="1" max="16384" width="8.625" style="10"/>
  </cols>
  <sheetData>
    <row r="1" spans="1:13" x14ac:dyDescent="0.2">
      <c r="A1" s="12" t="s">
        <v>442</v>
      </c>
    </row>
    <row r="2" spans="1:13" x14ac:dyDescent="0.2">
      <c r="A2" s="10" t="s">
        <v>445</v>
      </c>
    </row>
    <row r="3" spans="1:13" x14ac:dyDescent="0.2">
      <c r="A3" s="12"/>
    </row>
    <row r="4" spans="1:13" x14ac:dyDescent="0.2">
      <c r="A4" s="13" t="s">
        <v>254</v>
      </c>
      <c r="B4" s="13" t="s">
        <v>242</v>
      </c>
      <c r="C4" s="13" t="s">
        <v>446</v>
      </c>
      <c r="D4" s="13" t="s">
        <v>244</v>
      </c>
      <c r="E4" s="13" t="s">
        <v>448</v>
      </c>
      <c r="F4" s="13" t="s">
        <v>447</v>
      </c>
      <c r="G4" s="13" t="s">
        <v>247</v>
      </c>
      <c r="H4" s="13" t="s">
        <v>248</v>
      </c>
      <c r="I4" s="13" t="s">
        <v>249</v>
      </c>
      <c r="J4" s="13" t="s">
        <v>250</v>
      </c>
      <c r="K4" s="13" t="s">
        <v>251</v>
      </c>
      <c r="L4" s="13" t="s">
        <v>252</v>
      </c>
      <c r="M4" s="13" t="s">
        <v>253</v>
      </c>
    </row>
    <row r="5" spans="1:13" x14ac:dyDescent="0.2">
      <c r="A5" s="13" t="s">
        <v>12</v>
      </c>
      <c r="B5" s="13">
        <v>1816.0129999999999</v>
      </c>
      <c r="C5" s="13">
        <v>1384.8620000000001</v>
      </c>
      <c r="D5" s="13">
        <v>3432.9650000000001</v>
      </c>
      <c r="E5" s="13">
        <v>2225.5059999999999</v>
      </c>
      <c r="F5" s="13">
        <v>12971.221</v>
      </c>
      <c r="G5" s="13">
        <v>470.14699999999999</v>
      </c>
      <c r="H5" s="13">
        <v>1167</v>
      </c>
      <c r="I5" s="13">
        <v>7036</v>
      </c>
      <c r="J5" s="13">
        <v>1733</v>
      </c>
      <c r="K5" s="13">
        <v>22560</v>
      </c>
      <c r="L5" s="13">
        <v>22461</v>
      </c>
      <c r="M5" s="13">
        <v>2302</v>
      </c>
    </row>
    <row r="6" spans="1:13" x14ac:dyDescent="0.2">
      <c r="A6" s="13" t="s">
        <v>16</v>
      </c>
      <c r="B6" s="14">
        <v>2286.5120000000002</v>
      </c>
      <c r="C6" s="13">
        <v>3057.5120000000002</v>
      </c>
      <c r="D6" s="13">
        <v>5534.9340000000002</v>
      </c>
      <c r="E6" s="13">
        <v>5127.4949999999999</v>
      </c>
      <c r="F6" s="13">
        <v>15014.692999999999</v>
      </c>
      <c r="G6" s="13">
        <v>741.97</v>
      </c>
      <c r="H6" s="13">
        <v>1592</v>
      </c>
      <c r="I6" s="13">
        <v>8022</v>
      </c>
      <c r="J6" s="13">
        <v>2583</v>
      </c>
      <c r="K6" s="13">
        <v>28167</v>
      </c>
      <c r="L6" s="13">
        <v>28857</v>
      </c>
      <c r="M6" s="13">
        <v>2649</v>
      </c>
    </row>
    <row r="7" spans="1:13" x14ac:dyDescent="0.2">
      <c r="A7" s="32"/>
      <c r="B7" s="9">
        <v>470.49900000000025</v>
      </c>
      <c r="C7" s="9">
        <v>1672.65</v>
      </c>
      <c r="D7" s="9">
        <v>2101.9690000000001</v>
      </c>
      <c r="E7" s="9">
        <v>2901.989</v>
      </c>
      <c r="F7" s="9">
        <v>2043.4719999999998</v>
      </c>
      <c r="G7" s="9">
        <v>271.82300000000004</v>
      </c>
      <c r="H7" s="9">
        <v>425</v>
      </c>
      <c r="I7" s="9">
        <v>986</v>
      </c>
      <c r="J7" s="9">
        <v>850</v>
      </c>
      <c r="K7" s="9">
        <v>5607</v>
      </c>
      <c r="L7" s="9">
        <v>6396</v>
      </c>
      <c r="M7" s="9">
        <v>347</v>
      </c>
    </row>
    <row r="8" spans="1:13" x14ac:dyDescent="0.2">
      <c r="A8" s="13"/>
      <c r="B8" s="8">
        <v>0.2590834977502916</v>
      </c>
      <c r="C8" s="8">
        <v>1.2078098756410385</v>
      </c>
      <c r="D8" s="8">
        <v>0.61228966796923356</v>
      </c>
      <c r="E8" s="8">
        <v>1.3039681762259909</v>
      </c>
      <c r="F8" s="8">
        <v>0.15753890863473829</v>
      </c>
      <c r="G8" s="8">
        <v>0.57816597787500523</v>
      </c>
      <c r="H8" s="8">
        <v>0.36418166238217653</v>
      </c>
      <c r="I8" s="8">
        <v>0.14013644115974988</v>
      </c>
      <c r="J8" s="8">
        <v>0.49047893825735711</v>
      </c>
      <c r="K8" s="8">
        <v>0.24853723404255312</v>
      </c>
      <c r="L8" s="8">
        <v>0.28476025110191006</v>
      </c>
      <c r="M8" s="8">
        <v>0.15073848827106873</v>
      </c>
    </row>
    <row r="9" spans="1:13" x14ac:dyDescent="0.2">
      <c r="A9" s="12"/>
    </row>
    <row r="10" spans="1:13" x14ac:dyDescent="0.2">
      <c r="A10" s="12"/>
    </row>
    <row r="11" spans="1:13" x14ac:dyDescent="0.2">
      <c r="A11" s="12"/>
    </row>
    <row r="12" spans="1:13" x14ac:dyDescent="0.2">
      <c r="A12" s="12"/>
    </row>
    <row r="13" spans="1:13" x14ac:dyDescent="0.2">
      <c r="A13" s="12"/>
    </row>
    <row r="14" spans="1:13" x14ac:dyDescent="0.2">
      <c r="A14" s="12"/>
    </row>
    <row r="15" spans="1:13" x14ac:dyDescent="0.2">
      <c r="A15" s="12"/>
    </row>
    <row r="16" spans="1:13" x14ac:dyDescent="0.2">
      <c r="A16" s="12"/>
    </row>
    <row r="17" spans="1:10" x14ac:dyDescent="0.2">
      <c r="A17" s="12"/>
    </row>
    <row r="18" spans="1:10" x14ac:dyDescent="0.2">
      <c r="A18" s="12"/>
    </row>
    <row r="19" spans="1:10" x14ac:dyDescent="0.2">
      <c r="A19" s="12"/>
    </row>
    <row r="20" spans="1:10" x14ac:dyDescent="0.2">
      <c r="A20" s="12"/>
    </row>
    <row r="21" spans="1:10" x14ac:dyDescent="0.2">
      <c r="A21" s="12"/>
    </row>
    <row r="22" spans="1:10" x14ac:dyDescent="0.2">
      <c r="A22" s="12"/>
    </row>
    <row r="23" spans="1:10" x14ac:dyDescent="0.2">
      <c r="A23" s="12"/>
      <c r="J23" s="10" t="s">
        <v>255</v>
      </c>
    </row>
    <row r="24" spans="1:10" x14ac:dyDescent="0.2">
      <c r="A24" s="12"/>
    </row>
    <row r="36" spans="2:2" x14ac:dyDescent="0.2">
      <c r="B36" s="10" t="s">
        <v>444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54"/>
  <sheetViews>
    <sheetView zoomScale="80" zoomScaleNormal="80" workbookViewId="0">
      <selection activeCell="N33" sqref="N33"/>
    </sheetView>
  </sheetViews>
  <sheetFormatPr defaultColWidth="8.625" defaultRowHeight="12.75" x14ac:dyDescent="0.2"/>
  <cols>
    <col min="1" max="16384" width="8.625" style="10"/>
  </cols>
  <sheetData>
    <row r="1" spans="1:19" x14ac:dyDescent="0.2">
      <c r="A1" s="10" t="s">
        <v>449</v>
      </c>
    </row>
    <row r="2" spans="1:19" x14ac:dyDescent="0.2">
      <c r="A2" s="10" t="s">
        <v>450</v>
      </c>
    </row>
    <row r="4" spans="1:19" x14ac:dyDescent="0.2">
      <c r="A4" s="13" t="s">
        <v>256</v>
      </c>
      <c r="B4" s="13" t="s">
        <v>257</v>
      </c>
      <c r="C4" s="13" t="s">
        <v>258</v>
      </c>
      <c r="D4" s="13" t="s">
        <v>259</v>
      </c>
      <c r="E4" s="13" t="s">
        <v>260</v>
      </c>
      <c r="F4" s="13" t="s">
        <v>261</v>
      </c>
      <c r="G4" s="13" t="s">
        <v>262</v>
      </c>
      <c r="H4" s="13"/>
      <c r="I4" s="13" t="s">
        <v>263</v>
      </c>
      <c r="J4" s="13" t="s">
        <v>264</v>
      </c>
      <c r="K4" s="13" t="s">
        <v>265</v>
      </c>
      <c r="L4" s="13" t="s">
        <v>266</v>
      </c>
      <c r="M4" s="13"/>
      <c r="N4" s="13"/>
      <c r="O4" s="13"/>
      <c r="P4" s="13"/>
      <c r="Q4" s="13" t="s">
        <v>267</v>
      </c>
      <c r="R4" s="13"/>
      <c r="S4" s="13"/>
    </row>
    <row r="5" spans="1:19" x14ac:dyDescent="0.2">
      <c r="A5" s="13" t="s">
        <v>196</v>
      </c>
      <c r="B5" s="13">
        <v>12039</v>
      </c>
      <c r="C5" s="13">
        <v>-8863</v>
      </c>
      <c r="D5" s="13">
        <v>6042</v>
      </c>
      <c r="E5" s="13">
        <v>-5330</v>
      </c>
      <c r="F5" s="13">
        <v>5998</v>
      </c>
      <c r="G5" s="13">
        <v>-3534</v>
      </c>
      <c r="H5" s="13"/>
      <c r="I5" s="13">
        <v>4151</v>
      </c>
      <c r="J5" s="13">
        <v>-6348</v>
      </c>
      <c r="K5" s="13">
        <v>546</v>
      </c>
      <c r="L5" s="13">
        <v>-538</v>
      </c>
      <c r="M5" s="13"/>
      <c r="N5" s="13">
        <v>16737</v>
      </c>
      <c r="O5" s="13">
        <v>-15750</v>
      </c>
      <c r="P5" s="13"/>
      <c r="Q5" s="13">
        <v>987</v>
      </c>
      <c r="R5" s="13"/>
      <c r="S5" s="13">
        <v>3176</v>
      </c>
    </row>
    <row r="6" spans="1:19" x14ac:dyDescent="0.2">
      <c r="A6" s="13" t="s">
        <v>197</v>
      </c>
      <c r="B6" s="13">
        <v>12894</v>
      </c>
      <c r="C6" s="13">
        <v>-9271</v>
      </c>
      <c r="D6" s="13">
        <v>6311</v>
      </c>
      <c r="E6" s="13">
        <v>-5859</v>
      </c>
      <c r="F6" s="13">
        <v>6583</v>
      </c>
      <c r="G6" s="13">
        <v>-3411</v>
      </c>
      <c r="H6" s="13"/>
      <c r="I6" s="13">
        <v>4252</v>
      </c>
      <c r="J6" s="13">
        <v>-7933</v>
      </c>
      <c r="K6" s="13">
        <v>528</v>
      </c>
      <c r="L6" s="13">
        <v>-535</v>
      </c>
      <c r="M6" s="13"/>
      <c r="N6" s="13">
        <v>17674</v>
      </c>
      <c r="O6" s="13">
        <v>-17738</v>
      </c>
      <c r="P6" s="13"/>
      <c r="Q6" s="13">
        <v>-64</v>
      </c>
      <c r="R6" s="13"/>
      <c r="S6" s="13">
        <v>3623</v>
      </c>
    </row>
    <row r="7" spans="1:19" x14ac:dyDescent="0.2">
      <c r="A7" s="13" t="s">
        <v>198</v>
      </c>
      <c r="B7" s="13">
        <v>12536</v>
      </c>
      <c r="C7" s="13">
        <v>-9320</v>
      </c>
      <c r="D7" s="13">
        <v>5619</v>
      </c>
      <c r="E7" s="13">
        <v>-5658</v>
      </c>
      <c r="F7" s="13">
        <v>6916</v>
      </c>
      <c r="G7" s="13">
        <v>-3663</v>
      </c>
      <c r="H7" s="13"/>
      <c r="I7" s="13">
        <v>4210</v>
      </c>
      <c r="J7" s="13">
        <v>-7247</v>
      </c>
      <c r="K7" s="13">
        <v>561</v>
      </c>
      <c r="L7" s="13">
        <v>-569</v>
      </c>
      <c r="M7" s="13"/>
      <c r="N7" s="13">
        <v>17306</v>
      </c>
      <c r="O7" s="13">
        <v>-17137</v>
      </c>
      <c r="P7" s="13"/>
      <c r="Q7" s="13">
        <v>169</v>
      </c>
      <c r="R7" s="13"/>
      <c r="S7" s="13">
        <v>3216</v>
      </c>
    </row>
    <row r="8" spans="1:19" x14ac:dyDescent="0.2">
      <c r="A8" s="13" t="s">
        <v>199</v>
      </c>
      <c r="B8" s="13">
        <v>12631</v>
      </c>
      <c r="C8" s="13">
        <v>-10836</v>
      </c>
      <c r="D8" s="13">
        <v>5849</v>
      </c>
      <c r="E8" s="13">
        <v>-6356</v>
      </c>
      <c r="F8" s="13">
        <v>6782</v>
      </c>
      <c r="G8" s="13">
        <v>-4479</v>
      </c>
      <c r="H8" s="13"/>
      <c r="I8" s="13">
        <v>4582</v>
      </c>
      <c r="J8" s="13">
        <v>-6640</v>
      </c>
      <c r="K8" s="13">
        <v>421</v>
      </c>
      <c r="L8" s="13">
        <v>-428</v>
      </c>
      <c r="M8" s="13"/>
      <c r="N8" s="13">
        <v>17634</v>
      </c>
      <c r="O8" s="13">
        <v>-17903</v>
      </c>
      <c r="P8" s="13"/>
      <c r="Q8" s="13">
        <v>-269</v>
      </c>
      <c r="R8" s="13"/>
      <c r="S8" s="13">
        <v>1795</v>
      </c>
    </row>
    <row r="9" spans="1:19" x14ac:dyDescent="0.2">
      <c r="A9" s="13" t="s">
        <v>0</v>
      </c>
      <c r="B9" s="13">
        <v>12269</v>
      </c>
      <c r="C9" s="13">
        <v>-10262</v>
      </c>
      <c r="D9" s="13">
        <v>5355</v>
      </c>
      <c r="E9" s="13">
        <v>-5729</v>
      </c>
      <c r="F9" s="13">
        <v>6915</v>
      </c>
      <c r="G9" s="13">
        <v>-4533</v>
      </c>
      <c r="H9" s="13"/>
      <c r="I9" s="13">
        <v>4369</v>
      </c>
      <c r="J9" s="13">
        <v>-6837</v>
      </c>
      <c r="K9" s="13">
        <v>534</v>
      </c>
      <c r="L9" s="13">
        <v>-485</v>
      </c>
      <c r="M9" s="13"/>
      <c r="N9" s="13">
        <v>17173</v>
      </c>
      <c r="O9" s="13">
        <v>-17584</v>
      </c>
      <c r="P9" s="13"/>
      <c r="Q9" s="13">
        <v>-411</v>
      </c>
      <c r="R9" s="13"/>
      <c r="S9" s="13">
        <v>2007</v>
      </c>
    </row>
    <row r="10" spans="1:19" x14ac:dyDescent="0.2">
      <c r="A10" s="13" t="s">
        <v>1</v>
      </c>
      <c r="B10" s="13">
        <v>12993</v>
      </c>
      <c r="C10" s="13">
        <v>-10357</v>
      </c>
      <c r="D10" s="13">
        <v>5479</v>
      </c>
      <c r="E10" s="13">
        <v>-5783</v>
      </c>
      <c r="F10" s="13">
        <v>7515</v>
      </c>
      <c r="G10" s="13">
        <v>-4574</v>
      </c>
      <c r="H10" s="13"/>
      <c r="I10" s="13">
        <v>5116</v>
      </c>
      <c r="J10" s="13">
        <v>-9334</v>
      </c>
      <c r="K10" s="13">
        <v>505</v>
      </c>
      <c r="L10" s="13">
        <v>-454</v>
      </c>
      <c r="M10" s="13"/>
      <c r="N10" s="13">
        <v>18615</v>
      </c>
      <c r="O10" s="13">
        <v>-20145</v>
      </c>
      <c r="P10" s="13"/>
      <c r="Q10" s="13">
        <v>-1530</v>
      </c>
      <c r="R10" s="13"/>
      <c r="S10" s="13">
        <v>2636</v>
      </c>
    </row>
    <row r="11" spans="1:19" x14ac:dyDescent="0.2">
      <c r="A11" s="13" t="s">
        <v>2</v>
      </c>
      <c r="B11" s="13">
        <v>13795</v>
      </c>
      <c r="C11" s="13">
        <v>-10819</v>
      </c>
      <c r="D11" s="13">
        <v>5710</v>
      </c>
      <c r="E11" s="13">
        <v>-6067</v>
      </c>
      <c r="F11" s="13">
        <v>8085</v>
      </c>
      <c r="G11" s="13">
        <v>-4752</v>
      </c>
      <c r="H11" s="13"/>
      <c r="I11" s="13">
        <v>5201</v>
      </c>
      <c r="J11" s="13">
        <v>-8796</v>
      </c>
      <c r="K11" s="13">
        <v>414</v>
      </c>
      <c r="L11" s="13">
        <v>-362</v>
      </c>
      <c r="M11" s="13"/>
      <c r="N11" s="13">
        <v>19410</v>
      </c>
      <c r="O11" s="13">
        <v>-19977</v>
      </c>
      <c r="P11" s="13"/>
      <c r="Q11" s="13">
        <v>-567</v>
      </c>
      <c r="R11" s="13"/>
      <c r="S11" s="13">
        <v>2976</v>
      </c>
    </row>
    <row r="12" spans="1:19" x14ac:dyDescent="0.2">
      <c r="A12" s="13" t="s">
        <v>3</v>
      </c>
      <c r="B12" s="13">
        <v>14447</v>
      </c>
      <c r="C12" s="13">
        <v>-11765</v>
      </c>
      <c r="D12" s="13">
        <v>6205</v>
      </c>
      <c r="E12" s="13">
        <v>-6798</v>
      </c>
      <c r="F12" s="13">
        <v>8242</v>
      </c>
      <c r="G12" s="13">
        <v>-4967</v>
      </c>
      <c r="H12" s="13"/>
      <c r="I12" s="13">
        <v>4353</v>
      </c>
      <c r="J12" s="13">
        <v>-8310</v>
      </c>
      <c r="K12" s="13">
        <v>476</v>
      </c>
      <c r="L12" s="13">
        <v>-424</v>
      </c>
      <c r="M12" s="13"/>
      <c r="N12" s="13">
        <v>19276</v>
      </c>
      <c r="O12" s="13">
        <v>-20499</v>
      </c>
      <c r="P12" s="13"/>
      <c r="Q12" s="13">
        <v>-1223</v>
      </c>
      <c r="R12" s="13"/>
      <c r="S12" s="13">
        <v>2682</v>
      </c>
    </row>
    <row r="13" spans="1:19" x14ac:dyDescent="0.2">
      <c r="A13" s="13" t="s">
        <v>4</v>
      </c>
      <c r="B13" s="13">
        <v>13020</v>
      </c>
      <c r="C13" s="13">
        <v>-11494</v>
      </c>
      <c r="D13" s="13">
        <v>5129</v>
      </c>
      <c r="E13" s="13">
        <v>-6612</v>
      </c>
      <c r="F13" s="13">
        <v>7891</v>
      </c>
      <c r="G13" s="13">
        <v>-4882</v>
      </c>
      <c r="H13" s="13"/>
      <c r="I13" s="13">
        <v>5803</v>
      </c>
      <c r="J13" s="13">
        <v>-8999</v>
      </c>
      <c r="K13" s="13">
        <v>296</v>
      </c>
      <c r="L13" s="13">
        <v>-242</v>
      </c>
      <c r="M13" s="13"/>
      <c r="N13" s="13">
        <v>19119</v>
      </c>
      <c r="O13" s="13">
        <v>-20735</v>
      </c>
      <c r="P13" s="13"/>
      <c r="Q13" s="13">
        <v>-1616</v>
      </c>
      <c r="R13" s="13"/>
      <c r="S13" s="13">
        <v>1526</v>
      </c>
    </row>
    <row r="14" spans="1:19" x14ac:dyDescent="0.2">
      <c r="A14" s="13" t="s">
        <v>5</v>
      </c>
      <c r="B14" s="13">
        <v>13869</v>
      </c>
      <c r="C14" s="13">
        <v>-10998</v>
      </c>
      <c r="D14" s="13">
        <v>5259</v>
      </c>
      <c r="E14" s="13">
        <v>-5757</v>
      </c>
      <c r="F14" s="13">
        <v>8609</v>
      </c>
      <c r="G14" s="13">
        <v>-5241</v>
      </c>
      <c r="H14" s="13"/>
      <c r="I14" s="13">
        <v>6689</v>
      </c>
      <c r="J14" s="13">
        <v>-11168</v>
      </c>
      <c r="K14" s="13">
        <v>293</v>
      </c>
      <c r="L14" s="13">
        <v>-238</v>
      </c>
      <c r="M14" s="13"/>
      <c r="N14" s="13">
        <v>20850</v>
      </c>
      <c r="O14" s="13">
        <v>-22404</v>
      </c>
      <c r="P14" s="13"/>
      <c r="Q14" s="13">
        <v>-1554</v>
      </c>
      <c r="R14" s="13"/>
      <c r="S14" s="13">
        <v>2871</v>
      </c>
    </row>
    <row r="15" spans="1:19" x14ac:dyDescent="0.2">
      <c r="A15" s="13" t="s">
        <v>6</v>
      </c>
      <c r="B15" s="13">
        <v>14349</v>
      </c>
      <c r="C15" s="13">
        <v>-11450</v>
      </c>
      <c r="D15" s="13">
        <v>5247</v>
      </c>
      <c r="E15" s="13">
        <v>-6103</v>
      </c>
      <c r="F15" s="13">
        <v>9102</v>
      </c>
      <c r="G15" s="13">
        <v>-5347</v>
      </c>
      <c r="H15" s="13"/>
      <c r="I15" s="13">
        <v>6667</v>
      </c>
      <c r="J15" s="13">
        <v>-10384</v>
      </c>
      <c r="K15" s="13">
        <v>322</v>
      </c>
      <c r="L15" s="13">
        <v>-267</v>
      </c>
      <c r="M15" s="13"/>
      <c r="N15" s="13">
        <v>21338</v>
      </c>
      <c r="O15" s="13">
        <v>-22101</v>
      </c>
      <c r="P15" s="13"/>
      <c r="Q15" s="13">
        <v>-763</v>
      </c>
      <c r="R15" s="13"/>
      <c r="S15" s="13">
        <v>2899</v>
      </c>
    </row>
    <row r="16" spans="1:19" x14ac:dyDescent="0.2">
      <c r="A16" s="13" t="s">
        <v>7</v>
      </c>
      <c r="B16" s="13">
        <v>15486</v>
      </c>
      <c r="C16" s="13">
        <v>-12624</v>
      </c>
      <c r="D16" s="13">
        <v>5741</v>
      </c>
      <c r="E16" s="13">
        <v>-6797</v>
      </c>
      <c r="F16" s="13">
        <v>9744</v>
      </c>
      <c r="G16" s="13">
        <v>-5826</v>
      </c>
      <c r="H16" s="13"/>
      <c r="I16" s="13">
        <v>6371</v>
      </c>
      <c r="J16" s="13">
        <v>-8946</v>
      </c>
      <c r="K16" s="13">
        <v>313</v>
      </c>
      <c r="L16" s="13">
        <v>-258</v>
      </c>
      <c r="M16" s="13"/>
      <c r="N16" s="13">
        <v>22169</v>
      </c>
      <c r="O16" s="13">
        <v>-21827</v>
      </c>
      <c r="P16" s="13"/>
      <c r="Q16" s="13">
        <v>342</v>
      </c>
      <c r="R16" s="13"/>
      <c r="S16" s="13">
        <v>2862</v>
      </c>
    </row>
    <row r="17" spans="1:19" x14ac:dyDescent="0.2">
      <c r="A17" s="13" t="s">
        <v>8</v>
      </c>
      <c r="B17" s="13">
        <v>13384</v>
      </c>
      <c r="C17" s="13">
        <v>-10621</v>
      </c>
      <c r="D17" s="13">
        <v>4951</v>
      </c>
      <c r="E17" s="13">
        <v>-5607</v>
      </c>
      <c r="F17" s="13">
        <v>8433</v>
      </c>
      <c r="G17" s="13">
        <v>-5014</v>
      </c>
      <c r="H17" s="13"/>
      <c r="I17" s="13">
        <v>5633</v>
      </c>
      <c r="J17" s="13">
        <v>-8849</v>
      </c>
      <c r="K17" s="13">
        <v>503</v>
      </c>
      <c r="L17" s="13">
        <v>-449</v>
      </c>
      <c r="M17" s="13"/>
      <c r="N17" s="13">
        <v>19520</v>
      </c>
      <c r="O17" s="13">
        <v>-19919</v>
      </c>
      <c r="P17" s="13"/>
      <c r="Q17" s="13">
        <v>-399</v>
      </c>
      <c r="R17" s="13"/>
      <c r="S17" s="13">
        <v>2763</v>
      </c>
    </row>
    <row r="18" spans="1:19" x14ac:dyDescent="0.2">
      <c r="A18" s="13" t="s">
        <v>9</v>
      </c>
      <c r="B18" s="13">
        <v>12242</v>
      </c>
      <c r="C18" s="13">
        <v>-9561</v>
      </c>
      <c r="D18" s="13">
        <v>4216</v>
      </c>
      <c r="E18" s="13">
        <v>-4967</v>
      </c>
      <c r="F18" s="13">
        <v>8026</v>
      </c>
      <c r="G18" s="13">
        <v>-4594</v>
      </c>
      <c r="H18" s="13"/>
      <c r="I18" s="13">
        <v>5757</v>
      </c>
      <c r="J18" s="13">
        <v>-8268</v>
      </c>
      <c r="K18" s="13">
        <v>377</v>
      </c>
      <c r="L18" s="13">
        <v>-328</v>
      </c>
      <c r="M18" s="13"/>
      <c r="N18" s="13">
        <v>18376</v>
      </c>
      <c r="O18" s="13">
        <v>-18157</v>
      </c>
      <c r="P18" s="13"/>
      <c r="Q18" s="13">
        <v>219</v>
      </c>
      <c r="R18" s="13"/>
      <c r="S18" s="13">
        <v>2681</v>
      </c>
    </row>
    <row r="19" spans="1:19" x14ac:dyDescent="0.2">
      <c r="A19" s="13" t="s">
        <v>10</v>
      </c>
      <c r="B19" s="13">
        <v>13738</v>
      </c>
      <c r="C19" s="13">
        <v>-10155</v>
      </c>
      <c r="D19" s="13">
        <v>5006</v>
      </c>
      <c r="E19" s="13">
        <v>-5572</v>
      </c>
      <c r="F19" s="13">
        <v>8732</v>
      </c>
      <c r="G19" s="13">
        <v>-4583</v>
      </c>
      <c r="H19" s="13"/>
      <c r="I19" s="13">
        <v>5453</v>
      </c>
      <c r="J19" s="13">
        <v>-7539</v>
      </c>
      <c r="K19" s="13">
        <v>418</v>
      </c>
      <c r="L19" s="13">
        <v>-370</v>
      </c>
      <c r="M19" s="13"/>
      <c r="N19" s="13">
        <v>19609</v>
      </c>
      <c r="O19" s="13">
        <v>-18064</v>
      </c>
      <c r="P19" s="13"/>
      <c r="Q19" s="13">
        <v>1545</v>
      </c>
      <c r="R19" s="13"/>
      <c r="S19" s="13">
        <v>3583</v>
      </c>
    </row>
    <row r="20" spans="1:19" x14ac:dyDescent="0.2">
      <c r="A20" s="13" t="s">
        <v>11</v>
      </c>
      <c r="B20" s="13">
        <v>15914</v>
      </c>
      <c r="C20" s="13">
        <v>-13700</v>
      </c>
      <c r="D20" s="13">
        <v>5985</v>
      </c>
      <c r="E20" s="13">
        <v>-7639</v>
      </c>
      <c r="F20" s="13">
        <v>9928</v>
      </c>
      <c r="G20" s="13">
        <v>-6061</v>
      </c>
      <c r="H20" s="13"/>
      <c r="I20" s="13">
        <v>5277</v>
      </c>
      <c r="J20" s="13">
        <v>-7049</v>
      </c>
      <c r="K20" s="13">
        <v>390</v>
      </c>
      <c r="L20" s="13">
        <v>-342</v>
      </c>
      <c r="M20" s="13"/>
      <c r="N20" s="13">
        <v>21580</v>
      </c>
      <c r="O20" s="13">
        <v>-21091</v>
      </c>
      <c r="P20" s="13"/>
      <c r="Q20" s="13">
        <v>489</v>
      </c>
      <c r="R20" s="13"/>
      <c r="S20" s="13">
        <v>2214</v>
      </c>
    </row>
    <row r="21" spans="1:19" x14ac:dyDescent="0.2">
      <c r="A21" s="13" t="s">
        <v>12</v>
      </c>
      <c r="B21" s="13">
        <v>14416</v>
      </c>
      <c r="C21" s="13">
        <v>-9535</v>
      </c>
      <c r="D21" s="13">
        <v>5494</v>
      </c>
      <c r="E21" s="13">
        <v>-4189</v>
      </c>
      <c r="F21" s="13">
        <v>8922</v>
      </c>
      <c r="G21" s="13">
        <v>-5346</v>
      </c>
      <c r="H21" s="13"/>
      <c r="I21" s="13">
        <v>5816</v>
      </c>
      <c r="J21" s="13">
        <v>-7356</v>
      </c>
      <c r="K21" s="13">
        <v>306</v>
      </c>
      <c r="L21" s="13">
        <v>-249</v>
      </c>
      <c r="M21" s="13"/>
      <c r="N21" s="13">
        <v>20538</v>
      </c>
      <c r="O21" s="13">
        <v>-17140</v>
      </c>
      <c r="P21" s="13"/>
      <c r="Q21" s="13">
        <v>3398</v>
      </c>
      <c r="R21" s="13"/>
      <c r="S21" s="13">
        <v>4881</v>
      </c>
    </row>
    <row r="22" spans="1:19" x14ac:dyDescent="0.2">
      <c r="A22" s="13" t="s">
        <v>13</v>
      </c>
      <c r="B22" s="13">
        <v>15824</v>
      </c>
      <c r="C22" s="13">
        <v>-11563</v>
      </c>
      <c r="D22" s="13">
        <v>6074</v>
      </c>
      <c r="E22" s="13">
        <v>-5989</v>
      </c>
      <c r="F22" s="13">
        <v>9751</v>
      </c>
      <c r="G22" s="13">
        <v>-5574</v>
      </c>
      <c r="H22" s="13"/>
      <c r="I22" s="13">
        <v>5640</v>
      </c>
      <c r="J22" s="13">
        <v>-8691</v>
      </c>
      <c r="K22" s="13">
        <v>350</v>
      </c>
      <c r="L22" s="13">
        <v>-292</v>
      </c>
      <c r="M22" s="13"/>
      <c r="N22" s="13">
        <v>21815</v>
      </c>
      <c r="O22" s="13">
        <v>-20546</v>
      </c>
      <c r="P22" s="13"/>
      <c r="Q22" s="13">
        <v>1269</v>
      </c>
      <c r="R22" s="13"/>
      <c r="S22" s="13">
        <v>4261</v>
      </c>
    </row>
    <row r="23" spans="1:19" x14ac:dyDescent="0.2">
      <c r="A23" s="13" t="s">
        <v>14</v>
      </c>
      <c r="B23" s="13">
        <v>16574</v>
      </c>
      <c r="C23" s="13">
        <v>-12540</v>
      </c>
      <c r="D23" s="13">
        <v>6644</v>
      </c>
      <c r="E23" s="13">
        <v>-6573</v>
      </c>
      <c r="F23" s="13">
        <v>9930</v>
      </c>
      <c r="G23" s="13">
        <v>-5967</v>
      </c>
      <c r="H23" s="13"/>
      <c r="I23" s="13">
        <v>5340</v>
      </c>
      <c r="J23" s="13">
        <v>-8632</v>
      </c>
      <c r="K23" s="13">
        <v>505</v>
      </c>
      <c r="L23" s="13">
        <v>-448</v>
      </c>
      <c r="M23" s="13"/>
      <c r="N23" s="13">
        <v>22419</v>
      </c>
      <c r="O23" s="13">
        <v>-21620</v>
      </c>
      <c r="P23" s="13"/>
      <c r="Q23" s="13">
        <v>799</v>
      </c>
      <c r="R23" s="13"/>
      <c r="S23" s="13">
        <v>4034</v>
      </c>
    </row>
    <row r="24" spans="1:19" x14ac:dyDescent="0.2">
      <c r="A24" s="13" t="s">
        <v>15</v>
      </c>
      <c r="B24" s="13">
        <v>18298</v>
      </c>
      <c r="C24" s="13">
        <v>-13995</v>
      </c>
      <c r="D24" s="13">
        <v>7206</v>
      </c>
      <c r="E24" s="13">
        <v>-8170</v>
      </c>
      <c r="F24" s="13">
        <v>11092</v>
      </c>
      <c r="G24" s="13">
        <v>-5825</v>
      </c>
      <c r="H24" s="13"/>
      <c r="I24" s="13">
        <v>5108</v>
      </c>
      <c r="J24" s="13">
        <v>-8062</v>
      </c>
      <c r="K24" s="13">
        <v>523</v>
      </c>
      <c r="L24" s="13">
        <v>-465</v>
      </c>
      <c r="M24" s="13"/>
      <c r="N24" s="13">
        <v>23929</v>
      </c>
      <c r="O24" s="13">
        <v>-22522</v>
      </c>
      <c r="P24" s="13"/>
      <c r="Q24" s="13">
        <v>1407</v>
      </c>
      <c r="R24" s="13"/>
      <c r="S24" s="13">
        <v>4303</v>
      </c>
    </row>
    <row r="25" spans="1:19" x14ac:dyDescent="0.2">
      <c r="A25" s="13" t="s">
        <v>16</v>
      </c>
      <c r="B25" s="13">
        <v>16890</v>
      </c>
      <c r="C25" s="13">
        <v>-14102</v>
      </c>
      <c r="D25" s="13">
        <v>6950</v>
      </c>
      <c r="E25" s="13">
        <v>-8386</v>
      </c>
      <c r="F25" s="13">
        <v>9940</v>
      </c>
      <c r="G25" s="13">
        <v>-5715</v>
      </c>
      <c r="H25" s="13"/>
      <c r="I25" s="13">
        <v>5670</v>
      </c>
      <c r="J25" s="13">
        <v>-8878</v>
      </c>
      <c r="K25" s="13">
        <v>431</v>
      </c>
      <c r="L25" s="13">
        <v>-379</v>
      </c>
      <c r="M25" s="13"/>
      <c r="N25" s="13">
        <v>22991</v>
      </c>
      <c r="O25" s="13">
        <v>-23358</v>
      </c>
      <c r="P25" s="13"/>
      <c r="Q25" s="13">
        <v>-367</v>
      </c>
      <c r="R25" s="13"/>
      <c r="S25" s="13">
        <v>2788</v>
      </c>
    </row>
    <row r="54" spans="2:2" x14ac:dyDescent="0.2">
      <c r="B54" s="10" t="s">
        <v>451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752"/>
  <sheetViews>
    <sheetView zoomScale="55" zoomScaleNormal="55" workbookViewId="0">
      <selection activeCell="L33" sqref="L33"/>
    </sheetView>
  </sheetViews>
  <sheetFormatPr defaultColWidth="8.625" defaultRowHeight="12.75" x14ac:dyDescent="0.2"/>
  <cols>
    <col min="1" max="16384" width="8.625" style="10"/>
  </cols>
  <sheetData>
    <row r="1" spans="1:5" x14ac:dyDescent="0.2">
      <c r="A1" s="10" t="s">
        <v>452</v>
      </c>
    </row>
    <row r="2" spans="1:5" x14ac:dyDescent="0.2">
      <c r="A2" s="10" t="s">
        <v>453</v>
      </c>
    </row>
    <row r="4" spans="1:5" x14ac:dyDescent="0.2">
      <c r="A4" s="10" t="s">
        <v>256</v>
      </c>
      <c r="B4" s="10" t="s">
        <v>268</v>
      </c>
      <c r="C4" s="10" t="s">
        <v>269</v>
      </c>
      <c r="D4" s="10" t="s">
        <v>270</v>
      </c>
      <c r="E4" s="10" t="s">
        <v>271</v>
      </c>
    </row>
    <row r="5" spans="1:5" x14ac:dyDescent="0.2">
      <c r="A5" s="12">
        <v>21916</v>
      </c>
      <c r="B5" s="10">
        <v>2.13</v>
      </c>
      <c r="C5" s="10">
        <v>21.19</v>
      </c>
      <c r="D5" s="10">
        <v>12.86</v>
      </c>
      <c r="E5" s="10">
        <v>12.9</v>
      </c>
    </row>
    <row r="6" spans="1:5" x14ac:dyDescent="0.2">
      <c r="A6" s="12">
        <v>21947</v>
      </c>
      <c r="B6" s="10">
        <v>2.13</v>
      </c>
      <c r="C6" s="10">
        <v>20.89</v>
      </c>
      <c r="D6" s="10">
        <v>12.86</v>
      </c>
      <c r="E6" s="10">
        <v>12.93</v>
      </c>
    </row>
    <row r="7" spans="1:5" x14ac:dyDescent="0.2">
      <c r="A7" s="12">
        <v>21976</v>
      </c>
      <c r="B7" s="10">
        <v>2.13</v>
      </c>
      <c r="C7" s="10">
        <v>21.06</v>
      </c>
      <c r="D7" s="10">
        <v>12.86</v>
      </c>
      <c r="E7" s="10">
        <v>12.72</v>
      </c>
    </row>
    <row r="8" spans="1:5" x14ac:dyDescent="0.2">
      <c r="A8" s="12">
        <v>22007</v>
      </c>
      <c r="B8" s="10">
        <v>2.13</v>
      </c>
      <c r="C8" s="10">
        <v>21.23</v>
      </c>
      <c r="D8" s="10">
        <v>12.86</v>
      </c>
      <c r="E8" s="10">
        <v>12.93</v>
      </c>
    </row>
    <row r="9" spans="1:5" x14ac:dyDescent="0.2">
      <c r="A9" s="12">
        <v>22037</v>
      </c>
      <c r="B9" s="10">
        <v>2.13</v>
      </c>
      <c r="C9" s="10">
        <v>21.09</v>
      </c>
      <c r="D9" s="10">
        <v>12.86</v>
      </c>
      <c r="E9" s="10">
        <v>12.73</v>
      </c>
    </row>
    <row r="10" spans="1:5" x14ac:dyDescent="0.2">
      <c r="A10" s="12">
        <v>22068</v>
      </c>
      <c r="B10" s="10">
        <v>2.13</v>
      </c>
      <c r="C10" s="10">
        <v>20.68</v>
      </c>
      <c r="D10" s="10">
        <v>12.86</v>
      </c>
      <c r="E10" s="10">
        <v>12.75</v>
      </c>
    </row>
    <row r="11" spans="1:5" x14ac:dyDescent="0.2">
      <c r="A11" s="12">
        <v>22098</v>
      </c>
      <c r="B11" s="10">
        <v>2.13</v>
      </c>
      <c r="C11" s="10">
        <v>20.82</v>
      </c>
      <c r="D11" s="10">
        <v>12.86</v>
      </c>
      <c r="E11" s="10">
        <v>12.81</v>
      </c>
    </row>
    <row r="12" spans="1:5" x14ac:dyDescent="0.2">
      <c r="A12" s="12">
        <v>22129</v>
      </c>
      <c r="B12" s="10">
        <v>2.13</v>
      </c>
      <c r="C12" s="10">
        <v>21.07</v>
      </c>
      <c r="D12" s="10">
        <v>12.86</v>
      </c>
      <c r="E12" s="10">
        <v>12.65</v>
      </c>
    </row>
    <row r="13" spans="1:5" x14ac:dyDescent="0.2">
      <c r="A13" s="12">
        <v>22160</v>
      </c>
      <c r="B13" s="10">
        <v>2.13</v>
      </c>
      <c r="C13" s="10">
        <v>21.31</v>
      </c>
      <c r="D13" s="10">
        <v>12.86</v>
      </c>
      <c r="E13" s="10">
        <v>12.5</v>
      </c>
    </row>
    <row r="14" spans="1:5" x14ac:dyDescent="0.2">
      <c r="A14" s="12">
        <v>22190</v>
      </c>
      <c r="B14" s="10">
        <v>2.13</v>
      </c>
      <c r="C14" s="10">
        <v>20.32</v>
      </c>
      <c r="D14" s="10">
        <v>12.86</v>
      </c>
      <c r="E14" s="10">
        <v>12.32</v>
      </c>
    </row>
    <row r="15" spans="1:5" x14ac:dyDescent="0.2">
      <c r="A15" s="12">
        <v>22221</v>
      </c>
      <c r="B15" s="10">
        <v>2.13</v>
      </c>
      <c r="C15" s="10">
        <v>19.79</v>
      </c>
      <c r="D15" s="10">
        <v>12.86</v>
      </c>
      <c r="E15" s="10">
        <v>12.47</v>
      </c>
    </row>
    <row r="16" spans="1:5" x14ac:dyDescent="0.2">
      <c r="A16" s="12">
        <v>22251</v>
      </c>
      <c r="B16" s="10">
        <v>2.13</v>
      </c>
      <c r="C16" s="10">
        <v>20.52</v>
      </c>
      <c r="D16" s="10">
        <v>12.86</v>
      </c>
      <c r="E16" s="10">
        <v>12.41</v>
      </c>
    </row>
    <row r="17" spans="1:8" x14ac:dyDescent="0.2">
      <c r="A17" s="12">
        <v>22282</v>
      </c>
      <c r="B17" s="10">
        <v>2.08</v>
      </c>
      <c r="C17" s="10">
        <v>21.1</v>
      </c>
      <c r="D17" s="10">
        <v>12.9</v>
      </c>
      <c r="E17" s="10">
        <v>12.21</v>
      </c>
    </row>
    <row r="18" spans="1:8" x14ac:dyDescent="0.2">
      <c r="A18" s="12">
        <v>22313</v>
      </c>
      <c r="B18" s="10">
        <v>2.08</v>
      </c>
      <c r="C18" s="10">
        <v>21.81</v>
      </c>
      <c r="D18" s="10">
        <v>12.9</v>
      </c>
      <c r="E18" s="10">
        <v>12.29</v>
      </c>
    </row>
    <row r="19" spans="1:8" x14ac:dyDescent="0.2">
      <c r="A19" s="12">
        <v>22341</v>
      </c>
      <c r="B19" s="10">
        <v>2.08</v>
      </c>
      <c r="C19" s="10">
        <v>22.7</v>
      </c>
      <c r="D19" s="10">
        <v>12.9</v>
      </c>
      <c r="E19" s="10">
        <v>12.33</v>
      </c>
    </row>
    <row r="20" spans="1:8" x14ac:dyDescent="0.2">
      <c r="A20" s="12">
        <v>22372</v>
      </c>
      <c r="B20" s="10">
        <v>2.08</v>
      </c>
      <c r="C20" s="10">
        <v>23.11</v>
      </c>
      <c r="D20" s="10">
        <v>12.9</v>
      </c>
      <c r="E20" s="10">
        <v>12.39</v>
      </c>
    </row>
    <row r="21" spans="1:8" x14ac:dyDescent="0.2">
      <c r="A21" s="12">
        <v>22402</v>
      </c>
      <c r="B21" s="10">
        <v>2.08</v>
      </c>
      <c r="C21" s="10">
        <v>22.84</v>
      </c>
      <c r="D21" s="10">
        <v>12.9</v>
      </c>
      <c r="E21" s="10">
        <v>12.57</v>
      </c>
    </row>
    <row r="22" spans="1:8" x14ac:dyDescent="0.2">
      <c r="A22" s="12">
        <v>22433</v>
      </c>
      <c r="B22" s="10">
        <v>2.08</v>
      </c>
      <c r="C22" s="10">
        <v>22.33</v>
      </c>
      <c r="D22" s="10">
        <v>12.9</v>
      </c>
      <c r="E22" s="10">
        <v>12.48</v>
      </c>
    </row>
    <row r="23" spans="1:8" x14ac:dyDescent="0.2">
      <c r="A23" s="12">
        <v>22463</v>
      </c>
      <c r="B23" s="10">
        <v>2.08</v>
      </c>
      <c r="C23" s="10">
        <v>22.12</v>
      </c>
      <c r="D23" s="10">
        <v>12.9</v>
      </c>
      <c r="E23" s="10">
        <v>12.38</v>
      </c>
    </row>
    <row r="24" spans="1:8" x14ac:dyDescent="0.2">
      <c r="A24" s="12">
        <v>22494</v>
      </c>
      <c r="B24" s="10">
        <v>2.08</v>
      </c>
      <c r="C24" s="10">
        <v>21.74</v>
      </c>
      <c r="D24" s="10">
        <v>12.9</v>
      </c>
      <c r="E24" s="10">
        <v>12.4</v>
      </c>
    </row>
    <row r="25" spans="1:8" x14ac:dyDescent="0.2">
      <c r="A25" s="12">
        <v>22525</v>
      </c>
      <c r="B25" s="10">
        <v>2.08</v>
      </c>
      <c r="C25" s="10">
        <v>21.39</v>
      </c>
      <c r="D25" s="10">
        <v>12.9</v>
      </c>
      <c r="E25" s="10">
        <v>12.37</v>
      </c>
    </row>
    <row r="26" spans="1:8" x14ac:dyDescent="0.2">
      <c r="A26" s="12">
        <v>22555</v>
      </c>
      <c r="B26" s="10">
        <v>2.08</v>
      </c>
      <c r="C26" s="10">
        <v>21.41</v>
      </c>
      <c r="D26" s="10">
        <v>12.9</v>
      </c>
      <c r="E26" s="10">
        <v>12.34</v>
      </c>
    </row>
    <row r="27" spans="1:8" x14ac:dyDescent="0.2">
      <c r="A27" s="12">
        <v>22586</v>
      </c>
      <c r="B27" s="10">
        <v>2.08</v>
      </c>
      <c r="C27" s="10">
        <v>21.89</v>
      </c>
      <c r="D27" s="10">
        <v>12.9</v>
      </c>
      <c r="E27" s="10">
        <v>12.34</v>
      </c>
      <c r="H27" s="10" t="s">
        <v>454</v>
      </c>
    </row>
    <row r="28" spans="1:8" x14ac:dyDescent="0.2">
      <c r="A28" s="12">
        <v>22616</v>
      </c>
      <c r="B28" s="10">
        <v>2.08</v>
      </c>
      <c r="C28" s="10">
        <v>21.74</v>
      </c>
      <c r="D28" s="10">
        <v>12.9</v>
      </c>
      <c r="E28" s="10">
        <v>12.35</v>
      </c>
    </row>
    <row r="29" spans="1:8" x14ac:dyDescent="0.2">
      <c r="A29" s="12">
        <v>22647</v>
      </c>
      <c r="B29" s="10">
        <v>2.04</v>
      </c>
      <c r="C29" s="10">
        <v>21.42</v>
      </c>
      <c r="D29" s="10">
        <v>12.6</v>
      </c>
      <c r="E29" s="10">
        <v>12.36</v>
      </c>
    </row>
    <row r="30" spans="1:8" x14ac:dyDescent="0.2">
      <c r="A30" s="12">
        <v>22678</v>
      </c>
      <c r="B30" s="10">
        <v>2.04</v>
      </c>
      <c r="C30" s="10">
        <v>21.43</v>
      </c>
      <c r="D30" s="10">
        <v>12.6</v>
      </c>
      <c r="E30" s="10">
        <v>12.34</v>
      </c>
    </row>
    <row r="31" spans="1:8" x14ac:dyDescent="0.2">
      <c r="A31" s="12">
        <v>22706</v>
      </c>
      <c r="B31" s="10">
        <v>2.04</v>
      </c>
      <c r="C31" s="10">
        <v>21.63</v>
      </c>
      <c r="D31" s="10">
        <v>12.6</v>
      </c>
      <c r="E31" s="10">
        <v>12.24</v>
      </c>
    </row>
    <row r="32" spans="1:8" x14ac:dyDescent="0.2">
      <c r="A32" s="12">
        <v>22737</v>
      </c>
      <c r="B32" s="10">
        <v>2.04</v>
      </c>
      <c r="C32" s="10">
        <v>21.68</v>
      </c>
      <c r="D32" s="10">
        <v>12.6</v>
      </c>
      <c r="E32" s="10">
        <v>12.23</v>
      </c>
    </row>
    <row r="33" spans="1:5" x14ac:dyDescent="0.2">
      <c r="A33" s="12">
        <v>22767</v>
      </c>
      <c r="B33" s="10">
        <v>2.04</v>
      </c>
      <c r="C33" s="10">
        <v>22.07</v>
      </c>
      <c r="D33" s="10">
        <v>12.6</v>
      </c>
      <c r="E33" s="10">
        <v>12.21</v>
      </c>
    </row>
    <row r="34" spans="1:5" x14ac:dyDescent="0.2">
      <c r="A34" s="12">
        <v>22798</v>
      </c>
      <c r="B34" s="10">
        <v>2.04</v>
      </c>
      <c r="C34" s="10">
        <v>21.98</v>
      </c>
      <c r="D34" s="10">
        <v>12.6</v>
      </c>
      <c r="E34" s="10">
        <v>12.19</v>
      </c>
    </row>
    <row r="35" spans="1:5" x14ac:dyDescent="0.2">
      <c r="A35" s="12">
        <v>22828</v>
      </c>
      <c r="B35" s="10">
        <v>2.04</v>
      </c>
      <c r="C35" s="10">
        <v>21.87</v>
      </c>
      <c r="D35" s="10">
        <v>12.6</v>
      </c>
      <c r="E35" s="10">
        <v>12.17</v>
      </c>
    </row>
    <row r="36" spans="1:5" x14ac:dyDescent="0.2">
      <c r="A36" s="12">
        <v>22859</v>
      </c>
      <c r="B36" s="10">
        <v>2.04</v>
      </c>
      <c r="C36" s="10">
        <v>21.7</v>
      </c>
      <c r="D36" s="10">
        <v>12.6</v>
      </c>
      <c r="E36" s="10">
        <v>12.15</v>
      </c>
    </row>
    <row r="37" spans="1:5" x14ac:dyDescent="0.2">
      <c r="A37" s="12">
        <v>22890</v>
      </c>
      <c r="B37" s="10">
        <v>2.04</v>
      </c>
      <c r="C37" s="10">
        <v>21.94</v>
      </c>
      <c r="D37" s="10">
        <v>12.6</v>
      </c>
      <c r="E37" s="10">
        <v>12.15</v>
      </c>
    </row>
    <row r="38" spans="1:5" x14ac:dyDescent="0.2">
      <c r="A38" s="12">
        <v>22920</v>
      </c>
      <c r="B38" s="10">
        <v>2.04</v>
      </c>
      <c r="C38" s="10">
        <v>21.52</v>
      </c>
      <c r="D38" s="10">
        <v>12.6</v>
      </c>
      <c r="E38" s="10">
        <v>12.17</v>
      </c>
    </row>
    <row r="39" spans="1:5" x14ac:dyDescent="0.2">
      <c r="A39" s="12">
        <v>22951</v>
      </c>
      <c r="B39" s="10">
        <v>2.04</v>
      </c>
      <c r="C39" s="10">
        <v>22.27</v>
      </c>
      <c r="D39" s="10">
        <v>12.6</v>
      </c>
      <c r="E39" s="10">
        <v>12.18</v>
      </c>
    </row>
    <row r="40" spans="1:5" x14ac:dyDescent="0.2">
      <c r="A40" s="12">
        <v>22981</v>
      </c>
      <c r="B40" s="10">
        <v>2.04</v>
      </c>
      <c r="C40" s="10">
        <v>22.09</v>
      </c>
      <c r="D40" s="10">
        <v>12.6</v>
      </c>
      <c r="E40" s="10">
        <v>12.18</v>
      </c>
    </row>
    <row r="41" spans="1:5" x14ac:dyDescent="0.2">
      <c r="A41" s="12">
        <v>23012</v>
      </c>
      <c r="B41" s="10">
        <v>2.0099999999999998</v>
      </c>
      <c r="C41" s="10">
        <v>22.76</v>
      </c>
      <c r="D41" s="10">
        <v>12.66</v>
      </c>
      <c r="E41" s="10">
        <v>12.17</v>
      </c>
    </row>
    <row r="42" spans="1:5" x14ac:dyDescent="0.2">
      <c r="A42" s="12">
        <v>23043</v>
      </c>
      <c r="B42" s="10">
        <v>2.0099999999999998</v>
      </c>
      <c r="C42" s="10">
        <v>23.17</v>
      </c>
      <c r="D42" s="10">
        <v>12.66</v>
      </c>
      <c r="E42" s="10">
        <v>12.18</v>
      </c>
    </row>
    <row r="43" spans="1:5" x14ac:dyDescent="0.2">
      <c r="A43" s="12">
        <v>23071</v>
      </c>
      <c r="B43" s="10">
        <v>2.0099999999999998</v>
      </c>
      <c r="C43" s="10">
        <v>23.32</v>
      </c>
      <c r="D43" s="10">
        <v>12.66</v>
      </c>
      <c r="E43" s="10">
        <v>12.19</v>
      </c>
    </row>
    <row r="44" spans="1:5" x14ac:dyDescent="0.2">
      <c r="A44" s="12">
        <v>23102</v>
      </c>
      <c r="B44" s="10">
        <v>2.0099999999999998</v>
      </c>
      <c r="C44" s="10">
        <v>23.8</v>
      </c>
      <c r="D44" s="10">
        <v>12.66</v>
      </c>
      <c r="E44" s="10">
        <v>12.22</v>
      </c>
    </row>
    <row r="45" spans="1:5" x14ac:dyDescent="0.2">
      <c r="A45" s="12">
        <v>23132</v>
      </c>
      <c r="B45" s="10">
        <v>2.0099999999999998</v>
      </c>
      <c r="C45" s="10">
        <v>24.91</v>
      </c>
      <c r="D45" s="10">
        <v>12.66</v>
      </c>
      <c r="E45" s="10">
        <v>12.24</v>
      </c>
    </row>
    <row r="46" spans="1:5" x14ac:dyDescent="0.2">
      <c r="A46" s="12">
        <v>23163</v>
      </c>
      <c r="B46" s="10">
        <v>2.0099999999999998</v>
      </c>
      <c r="C46" s="10">
        <v>24.94</v>
      </c>
      <c r="D46" s="10">
        <v>12.66</v>
      </c>
      <c r="E46" s="10">
        <v>12.25</v>
      </c>
    </row>
    <row r="47" spans="1:5" x14ac:dyDescent="0.2">
      <c r="A47" s="12">
        <v>23193</v>
      </c>
      <c r="B47" s="10">
        <v>2.0099999999999998</v>
      </c>
      <c r="C47" s="10">
        <v>24.81</v>
      </c>
      <c r="D47" s="10">
        <v>12.66</v>
      </c>
      <c r="E47" s="10">
        <v>12.24</v>
      </c>
    </row>
    <row r="48" spans="1:5" x14ac:dyDescent="0.2">
      <c r="A48" s="12">
        <v>23224</v>
      </c>
      <c r="B48" s="10">
        <v>2.0099999999999998</v>
      </c>
      <c r="C48" s="10">
        <v>23.97</v>
      </c>
      <c r="D48" s="10">
        <v>12.66</v>
      </c>
      <c r="E48" s="10">
        <v>12.26</v>
      </c>
    </row>
    <row r="49" spans="1:5" x14ac:dyDescent="0.2">
      <c r="A49" s="12">
        <v>23255</v>
      </c>
      <c r="B49" s="10">
        <v>2.0099999999999998</v>
      </c>
      <c r="C49" s="10">
        <v>24.14</v>
      </c>
      <c r="D49" s="10">
        <v>12.66</v>
      </c>
      <c r="E49" s="10">
        <v>12.27</v>
      </c>
    </row>
    <row r="50" spans="1:5" x14ac:dyDescent="0.2">
      <c r="A50" s="12">
        <v>23285</v>
      </c>
      <c r="B50" s="10">
        <v>2.0099999999999998</v>
      </c>
      <c r="C50" s="10">
        <v>25.77</v>
      </c>
      <c r="D50" s="10">
        <v>12.66</v>
      </c>
      <c r="E50" s="10">
        <v>12.43</v>
      </c>
    </row>
    <row r="51" spans="1:5" x14ac:dyDescent="0.2">
      <c r="A51" s="12">
        <v>23316</v>
      </c>
      <c r="B51" s="10">
        <v>2.0099999999999998</v>
      </c>
      <c r="C51" s="10">
        <v>25.82</v>
      </c>
      <c r="D51" s="10">
        <v>12.66</v>
      </c>
      <c r="E51" s="10">
        <v>12.46</v>
      </c>
    </row>
    <row r="52" spans="1:5" x14ac:dyDescent="0.2">
      <c r="A52" s="12">
        <v>23346</v>
      </c>
      <c r="B52" s="10">
        <v>2.0099999999999998</v>
      </c>
      <c r="C52" s="10">
        <v>25.57</v>
      </c>
      <c r="D52" s="10">
        <v>12.66</v>
      </c>
      <c r="E52" s="10">
        <v>12.56</v>
      </c>
    </row>
    <row r="53" spans="1:5" x14ac:dyDescent="0.2">
      <c r="A53" s="12">
        <v>23377</v>
      </c>
      <c r="B53" s="10">
        <v>1.94</v>
      </c>
      <c r="C53" s="10">
        <v>25.89</v>
      </c>
      <c r="D53" s="10">
        <v>15.64</v>
      </c>
      <c r="E53" s="10">
        <v>12.51</v>
      </c>
    </row>
    <row r="54" spans="1:5" x14ac:dyDescent="0.2">
      <c r="A54" s="12">
        <v>23408</v>
      </c>
      <c r="B54" s="10">
        <v>1.94</v>
      </c>
      <c r="C54" s="10">
        <v>25.09</v>
      </c>
      <c r="D54" s="10">
        <v>15.64</v>
      </c>
      <c r="E54" s="10">
        <v>12.74</v>
      </c>
    </row>
    <row r="55" spans="1:5" x14ac:dyDescent="0.2">
      <c r="A55" s="12">
        <v>23437</v>
      </c>
      <c r="B55" s="10">
        <v>1.94</v>
      </c>
      <c r="C55" s="10">
        <v>24.52</v>
      </c>
      <c r="D55" s="10">
        <v>15.64</v>
      </c>
      <c r="E55" s="10">
        <v>13.22</v>
      </c>
    </row>
    <row r="56" spans="1:5" x14ac:dyDescent="0.2">
      <c r="A56" s="12">
        <v>23468</v>
      </c>
      <c r="B56" s="10">
        <v>1.94</v>
      </c>
      <c r="C56" s="10">
        <v>24.82</v>
      </c>
      <c r="D56" s="10">
        <v>15.64</v>
      </c>
      <c r="E56" s="10">
        <v>13.91</v>
      </c>
    </row>
    <row r="57" spans="1:5" x14ac:dyDescent="0.2">
      <c r="A57" s="12">
        <v>23498</v>
      </c>
      <c r="B57" s="10">
        <v>1.94</v>
      </c>
      <c r="C57" s="10">
        <v>24.58</v>
      </c>
      <c r="D57" s="10">
        <v>15.64</v>
      </c>
      <c r="E57" s="10">
        <v>13.84</v>
      </c>
    </row>
    <row r="58" spans="1:5" x14ac:dyDescent="0.2">
      <c r="A58" s="12">
        <v>23529</v>
      </c>
      <c r="B58" s="10">
        <v>1.94</v>
      </c>
      <c r="C58" s="10">
        <v>23.89</v>
      </c>
      <c r="D58" s="10">
        <v>15.64</v>
      </c>
      <c r="E58" s="10">
        <v>13.8</v>
      </c>
    </row>
    <row r="59" spans="1:5" x14ac:dyDescent="0.2">
      <c r="A59" s="12">
        <v>23559</v>
      </c>
      <c r="B59" s="10">
        <v>1.94</v>
      </c>
      <c r="C59" s="10">
        <v>23.73</v>
      </c>
      <c r="D59" s="10">
        <v>15.64</v>
      </c>
      <c r="E59" s="10">
        <v>14.13</v>
      </c>
    </row>
    <row r="60" spans="1:5" x14ac:dyDescent="0.2">
      <c r="A60" s="12">
        <v>23590</v>
      </c>
      <c r="B60" s="10">
        <v>1.94</v>
      </c>
      <c r="C60" s="10">
        <v>23.4</v>
      </c>
      <c r="D60" s="10">
        <v>15.64</v>
      </c>
      <c r="E60" s="10">
        <v>14.82</v>
      </c>
    </row>
    <row r="61" spans="1:5" x14ac:dyDescent="0.2">
      <c r="A61" s="12">
        <v>23621</v>
      </c>
      <c r="B61" s="10">
        <v>1.94</v>
      </c>
      <c r="C61" s="10">
        <v>23.68</v>
      </c>
      <c r="D61" s="10">
        <v>15.64</v>
      </c>
      <c r="E61" s="10">
        <v>15.72</v>
      </c>
    </row>
    <row r="62" spans="1:5" x14ac:dyDescent="0.2">
      <c r="A62" s="12">
        <v>23651</v>
      </c>
      <c r="B62" s="10">
        <v>1.94</v>
      </c>
      <c r="C62" s="10">
        <v>23.8</v>
      </c>
      <c r="D62" s="10">
        <v>15.64</v>
      </c>
      <c r="E62" s="10">
        <v>16.75</v>
      </c>
    </row>
    <row r="63" spans="1:5" x14ac:dyDescent="0.2">
      <c r="A63" s="12">
        <v>23682</v>
      </c>
      <c r="B63" s="10">
        <v>1.94</v>
      </c>
      <c r="C63" s="10">
        <v>23.69</v>
      </c>
      <c r="D63" s="10">
        <v>15.64</v>
      </c>
      <c r="E63" s="10">
        <v>16.98</v>
      </c>
    </row>
    <row r="64" spans="1:5" x14ac:dyDescent="0.2">
      <c r="A64" s="12">
        <v>23712</v>
      </c>
      <c r="B64" s="10">
        <v>1.94</v>
      </c>
      <c r="C64" s="10">
        <v>23.89</v>
      </c>
      <c r="D64" s="10">
        <v>15.64</v>
      </c>
      <c r="E64" s="10">
        <v>16.41</v>
      </c>
    </row>
    <row r="65" spans="1:5" x14ac:dyDescent="0.2">
      <c r="A65" s="12">
        <v>23743</v>
      </c>
      <c r="B65" s="10">
        <v>1.94</v>
      </c>
      <c r="C65" s="10">
        <v>23.75</v>
      </c>
      <c r="D65" s="10">
        <v>16.5</v>
      </c>
      <c r="E65" s="10">
        <v>14.95</v>
      </c>
    </row>
    <row r="66" spans="1:5" x14ac:dyDescent="0.2">
      <c r="A66" s="12">
        <v>23774</v>
      </c>
      <c r="B66" s="10">
        <v>1.94</v>
      </c>
      <c r="C66" s="10">
        <v>24.34</v>
      </c>
      <c r="D66" s="10">
        <v>16.5</v>
      </c>
      <c r="E66" s="10">
        <v>15.89</v>
      </c>
    </row>
    <row r="67" spans="1:5" x14ac:dyDescent="0.2">
      <c r="A67" s="12">
        <v>23802</v>
      </c>
      <c r="B67" s="10">
        <v>1.94</v>
      </c>
      <c r="C67" s="10">
        <v>24.35</v>
      </c>
      <c r="D67" s="10">
        <v>16.5</v>
      </c>
      <c r="E67" s="10">
        <v>16.2</v>
      </c>
    </row>
    <row r="68" spans="1:5" x14ac:dyDescent="0.2">
      <c r="A68" s="12">
        <v>23833</v>
      </c>
      <c r="B68" s="10">
        <v>1.94</v>
      </c>
      <c r="C68" s="10">
        <v>24.41</v>
      </c>
      <c r="D68" s="10">
        <v>16.5</v>
      </c>
      <c r="E68" s="10">
        <v>16.77</v>
      </c>
    </row>
    <row r="69" spans="1:5" x14ac:dyDescent="0.2">
      <c r="A69" s="12">
        <v>23863</v>
      </c>
      <c r="B69" s="10">
        <v>1.94</v>
      </c>
      <c r="C69" s="10">
        <v>24.2</v>
      </c>
      <c r="D69" s="10">
        <v>16.5</v>
      </c>
      <c r="E69" s="10">
        <v>17.579999999999998</v>
      </c>
    </row>
    <row r="70" spans="1:5" x14ac:dyDescent="0.2">
      <c r="A70" s="12">
        <v>23894</v>
      </c>
      <c r="B70" s="10">
        <v>1.94</v>
      </c>
      <c r="C70" s="10">
        <v>24.03</v>
      </c>
      <c r="D70" s="10">
        <v>16.5</v>
      </c>
      <c r="E70" s="10">
        <v>16.52</v>
      </c>
    </row>
    <row r="71" spans="1:5" x14ac:dyDescent="0.2">
      <c r="A71" s="12">
        <v>23924</v>
      </c>
      <c r="B71" s="10">
        <v>1.94</v>
      </c>
      <c r="C71" s="10">
        <v>23.86</v>
      </c>
      <c r="D71" s="10">
        <v>16.5</v>
      </c>
      <c r="E71" s="10">
        <v>15.6</v>
      </c>
    </row>
    <row r="72" spans="1:5" x14ac:dyDescent="0.2">
      <c r="A72" s="12">
        <v>23955</v>
      </c>
      <c r="B72" s="10">
        <v>1.94</v>
      </c>
      <c r="C72" s="10">
        <v>23.02</v>
      </c>
      <c r="D72" s="10">
        <v>16.5</v>
      </c>
      <c r="E72" s="10">
        <v>15.99</v>
      </c>
    </row>
    <row r="73" spans="1:5" x14ac:dyDescent="0.2">
      <c r="A73" s="12">
        <v>23986</v>
      </c>
      <c r="B73" s="10">
        <v>1.94</v>
      </c>
      <c r="C73" s="10">
        <v>23.33</v>
      </c>
      <c r="D73" s="10">
        <v>16.5</v>
      </c>
      <c r="E73" s="10">
        <v>16.61</v>
      </c>
    </row>
    <row r="74" spans="1:5" x14ac:dyDescent="0.2">
      <c r="A74" s="12">
        <v>24016</v>
      </c>
      <c r="B74" s="10">
        <v>1.94</v>
      </c>
      <c r="C74" s="10">
        <v>23.33</v>
      </c>
      <c r="D74" s="10">
        <v>16.5</v>
      </c>
      <c r="E74" s="10">
        <v>17</v>
      </c>
    </row>
    <row r="75" spans="1:5" x14ac:dyDescent="0.2">
      <c r="A75" s="12">
        <v>24047</v>
      </c>
      <c r="B75" s="10">
        <v>1.94</v>
      </c>
      <c r="C75" s="10">
        <v>23.24</v>
      </c>
      <c r="D75" s="10">
        <v>16.5</v>
      </c>
      <c r="E75" s="10">
        <v>17.3</v>
      </c>
    </row>
    <row r="76" spans="1:5" x14ac:dyDescent="0.2">
      <c r="A76" s="12">
        <v>24077</v>
      </c>
      <c r="B76" s="10">
        <v>1.94</v>
      </c>
      <c r="C76" s="10">
        <v>23.27</v>
      </c>
      <c r="D76" s="10">
        <v>16.5</v>
      </c>
      <c r="E76" s="10">
        <v>17.559999999999999</v>
      </c>
    </row>
    <row r="77" spans="1:5" x14ac:dyDescent="0.2">
      <c r="A77" s="12">
        <v>24108</v>
      </c>
      <c r="B77" s="10">
        <v>1.88</v>
      </c>
      <c r="C77" s="10">
        <v>23.95</v>
      </c>
      <c r="D77" s="10">
        <v>15.06</v>
      </c>
      <c r="E77" s="10">
        <v>18.29</v>
      </c>
    </row>
    <row r="78" spans="1:5" x14ac:dyDescent="0.2">
      <c r="A78" s="12">
        <v>24139</v>
      </c>
      <c r="B78" s="10">
        <v>1.88</v>
      </c>
      <c r="C78" s="10">
        <v>23.89</v>
      </c>
      <c r="D78" s="10">
        <v>15.06</v>
      </c>
      <c r="E78" s="10">
        <v>19.27</v>
      </c>
    </row>
    <row r="79" spans="1:5" x14ac:dyDescent="0.2">
      <c r="A79" s="12">
        <v>24167</v>
      </c>
      <c r="B79" s="10">
        <v>1.88</v>
      </c>
      <c r="C79" s="10">
        <v>23.98</v>
      </c>
      <c r="D79" s="10">
        <v>15.06</v>
      </c>
      <c r="E79" s="10">
        <v>19.27</v>
      </c>
    </row>
    <row r="80" spans="1:5" x14ac:dyDescent="0.2">
      <c r="A80" s="12">
        <v>24198</v>
      </c>
      <c r="B80" s="10">
        <v>1.88</v>
      </c>
      <c r="C80" s="10">
        <v>24.31</v>
      </c>
      <c r="D80" s="10">
        <v>15.06</v>
      </c>
      <c r="E80" s="10">
        <v>19.38</v>
      </c>
    </row>
    <row r="81" spans="1:5" x14ac:dyDescent="0.2">
      <c r="A81" s="12">
        <v>24228</v>
      </c>
      <c r="B81" s="10">
        <v>1.88</v>
      </c>
      <c r="C81" s="10">
        <v>24.17</v>
      </c>
      <c r="D81" s="10">
        <v>15.06</v>
      </c>
      <c r="E81" s="10">
        <v>18.100000000000001</v>
      </c>
    </row>
    <row r="82" spans="1:5" x14ac:dyDescent="0.2">
      <c r="A82" s="12">
        <v>24259</v>
      </c>
      <c r="B82" s="10">
        <v>1.88</v>
      </c>
      <c r="C82" s="10">
        <v>24.75</v>
      </c>
      <c r="D82" s="10">
        <v>15.06</v>
      </c>
      <c r="E82" s="10">
        <v>18.25</v>
      </c>
    </row>
    <row r="83" spans="1:5" x14ac:dyDescent="0.2">
      <c r="A83" s="12">
        <v>24289</v>
      </c>
      <c r="B83" s="10">
        <v>1.88</v>
      </c>
      <c r="C83" s="10">
        <v>25.43</v>
      </c>
      <c r="D83" s="10">
        <v>15.06</v>
      </c>
      <c r="E83" s="10">
        <v>17.579999999999998</v>
      </c>
    </row>
    <row r="84" spans="1:5" x14ac:dyDescent="0.2">
      <c r="A84" s="12">
        <v>24320</v>
      </c>
      <c r="B84" s="10">
        <v>1.88</v>
      </c>
      <c r="C84" s="10">
        <v>25.94</v>
      </c>
      <c r="D84" s="10">
        <v>15.06</v>
      </c>
      <c r="E84" s="10">
        <v>15.66</v>
      </c>
    </row>
    <row r="85" spans="1:5" x14ac:dyDescent="0.2">
      <c r="A85" s="12">
        <v>24351</v>
      </c>
      <c r="B85" s="10">
        <v>1.88</v>
      </c>
      <c r="C85" s="10">
        <v>25.2</v>
      </c>
      <c r="D85" s="10">
        <v>15.06</v>
      </c>
      <c r="E85" s="10">
        <v>15.33</v>
      </c>
    </row>
    <row r="86" spans="1:5" x14ac:dyDescent="0.2">
      <c r="A86" s="12">
        <v>24381</v>
      </c>
      <c r="B86" s="10">
        <v>1.88</v>
      </c>
      <c r="C86" s="10">
        <v>24.53</v>
      </c>
      <c r="D86" s="10">
        <v>15.06</v>
      </c>
      <c r="E86" s="10">
        <v>16.07</v>
      </c>
    </row>
    <row r="87" spans="1:5" x14ac:dyDescent="0.2">
      <c r="A87" s="12">
        <v>24412</v>
      </c>
      <c r="B87" s="10">
        <v>1.88</v>
      </c>
      <c r="C87" s="10">
        <v>24.37</v>
      </c>
      <c r="D87" s="10">
        <v>15.06</v>
      </c>
      <c r="E87" s="10">
        <v>16.21</v>
      </c>
    </row>
    <row r="88" spans="1:5" x14ac:dyDescent="0.2">
      <c r="A88" s="12">
        <v>24442</v>
      </c>
      <c r="B88" s="10">
        <v>1.88</v>
      </c>
      <c r="C88" s="10">
        <v>24.45</v>
      </c>
      <c r="D88" s="10">
        <v>15.06</v>
      </c>
      <c r="E88" s="10">
        <v>15.77</v>
      </c>
    </row>
    <row r="89" spans="1:5" x14ac:dyDescent="0.2">
      <c r="A89" s="12">
        <v>24473</v>
      </c>
      <c r="B89" s="10">
        <v>1.87</v>
      </c>
      <c r="C89" s="10">
        <v>24.63</v>
      </c>
      <c r="D89" s="10">
        <v>13.15</v>
      </c>
      <c r="E89" s="10">
        <v>15.89</v>
      </c>
    </row>
    <row r="90" spans="1:5" x14ac:dyDescent="0.2">
      <c r="A90" s="12">
        <v>24504</v>
      </c>
      <c r="B90" s="10">
        <v>1.87</v>
      </c>
      <c r="C90" s="10">
        <v>24.5</v>
      </c>
      <c r="D90" s="10">
        <v>13.15</v>
      </c>
      <c r="E90" s="10">
        <v>15.77</v>
      </c>
    </row>
    <row r="91" spans="1:5" x14ac:dyDescent="0.2">
      <c r="A91" s="12">
        <v>24532</v>
      </c>
      <c r="B91" s="10">
        <v>1.87</v>
      </c>
      <c r="C91" s="10">
        <v>24.65</v>
      </c>
      <c r="D91" s="10">
        <v>13.15</v>
      </c>
      <c r="E91" s="10">
        <v>15.15</v>
      </c>
    </row>
    <row r="92" spans="1:5" x14ac:dyDescent="0.2">
      <c r="A92" s="12">
        <v>24563</v>
      </c>
      <c r="B92" s="10">
        <v>1.87</v>
      </c>
      <c r="C92" s="10">
        <v>24.75</v>
      </c>
      <c r="D92" s="10">
        <v>13.15</v>
      </c>
      <c r="E92" s="10">
        <v>14.61</v>
      </c>
    </row>
    <row r="93" spans="1:5" x14ac:dyDescent="0.2">
      <c r="A93" s="12">
        <v>24593</v>
      </c>
      <c r="B93" s="10">
        <v>1.87</v>
      </c>
      <c r="C93" s="10">
        <v>24.79</v>
      </c>
      <c r="D93" s="10">
        <v>13.15</v>
      </c>
      <c r="E93" s="10">
        <v>14.83</v>
      </c>
    </row>
    <row r="94" spans="1:5" x14ac:dyDescent="0.2">
      <c r="A94" s="12">
        <v>24624</v>
      </c>
      <c r="B94" s="10">
        <v>1.87</v>
      </c>
      <c r="C94" s="10">
        <v>25.23</v>
      </c>
      <c r="D94" s="10">
        <v>13.15</v>
      </c>
      <c r="E94" s="10">
        <v>14.72</v>
      </c>
    </row>
    <row r="95" spans="1:5" x14ac:dyDescent="0.2">
      <c r="A95" s="12">
        <v>24654</v>
      </c>
      <c r="B95" s="10">
        <v>1.87</v>
      </c>
      <c r="C95" s="10">
        <v>24.98</v>
      </c>
      <c r="D95" s="10">
        <v>12.98</v>
      </c>
      <c r="E95" s="10">
        <v>14.62</v>
      </c>
    </row>
    <row r="96" spans="1:5" x14ac:dyDescent="0.2">
      <c r="A96" s="12">
        <v>24685</v>
      </c>
      <c r="B96" s="10">
        <v>1.87</v>
      </c>
      <c r="C96" s="10">
        <v>24.58</v>
      </c>
      <c r="D96" s="10">
        <v>12.98</v>
      </c>
      <c r="E96" s="10">
        <v>14.86</v>
      </c>
    </row>
    <row r="97" spans="1:5" x14ac:dyDescent="0.2">
      <c r="A97" s="12">
        <v>24716</v>
      </c>
      <c r="B97" s="10">
        <v>1.87</v>
      </c>
      <c r="C97" s="10">
        <v>24.77</v>
      </c>
      <c r="D97" s="10">
        <v>12.98</v>
      </c>
      <c r="E97" s="10">
        <v>14.92</v>
      </c>
    </row>
    <row r="98" spans="1:5" x14ac:dyDescent="0.2">
      <c r="A98" s="12">
        <v>24746</v>
      </c>
      <c r="B98" s="10">
        <v>1.87</v>
      </c>
      <c r="C98" s="10">
        <v>24.79</v>
      </c>
      <c r="D98" s="10">
        <v>12.98</v>
      </c>
      <c r="E98" s="10">
        <v>15.32</v>
      </c>
    </row>
    <row r="99" spans="1:5" x14ac:dyDescent="0.2">
      <c r="A99" s="12">
        <v>24777</v>
      </c>
      <c r="B99" s="10">
        <v>1.87</v>
      </c>
      <c r="C99" s="10">
        <v>24.67</v>
      </c>
      <c r="D99" s="10">
        <v>12.98</v>
      </c>
      <c r="E99" s="10">
        <v>16.940000000000001</v>
      </c>
    </row>
    <row r="100" spans="1:5" x14ac:dyDescent="0.2">
      <c r="A100" s="12">
        <v>24807</v>
      </c>
      <c r="B100" s="10">
        <v>1.87</v>
      </c>
      <c r="C100" s="10">
        <v>24.01</v>
      </c>
      <c r="D100" s="10">
        <v>12.98</v>
      </c>
      <c r="E100" s="10">
        <v>16.260000000000002</v>
      </c>
    </row>
    <row r="101" spans="1:5" x14ac:dyDescent="0.2">
      <c r="A101" s="12">
        <v>24838</v>
      </c>
      <c r="B101" s="10">
        <v>1.85</v>
      </c>
      <c r="C101" s="10">
        <v>23.82</v>
      </c>
      <c r="D101" s="10">
        <v>10.59</v>
      </c>
      <c r="E101" s="10">
        <v>16.72</v>
      </c>
    </row>
    <row r="102" spans="1:5" x14ac:dyDescent="0.2">
      <c r="A102" s="12">
        <v>24869</v>
      </c>
      <c r="B102" s="10">
        <v>1.85</v>
      </c>
      <c r="C102" s="10">
        <v>24.28</v>
      </c>
      <c r="D102" s="10">
        <v>10.59</v>
      </c>
      <c r="E102" s="10">
        <v>18.3</v>
      </c>
    </row>
    <row r="103" spans="1:5" x14ac:dyDescent="0.2">
      <c r="A103" s="12">
        <v>24898</v>
      </c>
      <c r="B103" s="10">
        <v>1.85</v>
      </c>
      <c r="C103" s="10">
        <v>24.22</v>
      </c>
      <c r="D103" s="10">
        <v>10.59</v>
      </c>
      <c r="E103" s="10">
        <v>18.21</v>
      </c>
    </row>
    <row r="104" spans="1:5" x14ac:dyDescent="0.2">
      <c r="A104" s="12">
        <v>24929</v>
      </c>
      <c r="B104" s="10">
        <v>1.85</v>
      </c>
      <c r="C104" s="10">
        <v>23.78</v>
      </c>
      <c r="D104" s="10">
        <v>10.59</v>
      </c>
      <c r="E104" s="10">
        <v>15.94</v>
      </c>
    </row>
    <row r="105" spans="1:5" x14ac:dyDescent="0.2">
      <c r="A105" s="12">
        <v>24959</v>
      </c>
      <c r="B105" s="10">
        <v>1.85</v>
      </c>
      <c r="C105" s="10">
        <v>23.81</v>
      </c>
      <c r="D105" s="10">
        <v>10.59</v>
      </c>
      <c r="E105" s="10">
        <v>15.13</v>
      </c>
    </row>
    <row r="106" spans="1:5" x14ac:dyDescent="0.2">
      <c r="A106" s="12">
        <v>24990</v>
      </c>
      <c r="B106" s="10">
        <v>1.85</v>
      </c>
      <c r="C106" s="10">
        <v>23.11</v>
      </c>
      <c r="D106" s="10">
        <v>10.59</v>
      </c>
      <c r="E106" s="10">
        <v>15.61</v>
      </c>
    </row>
    <row r="107" spans="1:5" x14ac:dyDescent="0.2">
      <c r="A107" s="12">
        <v>25020</v>
      </c>
      <c r="B107" s="10">
        <v>1.85</v>
      </c>
      <c r="C107" s="10">
        <v>22.98</v>
      </c>
      <c r="D107" s="10">
        <v>10.42</v>
      </c>
      <c r="E107" s="10">
        <v>15.2</v>
      </c>
    </row>
    <row r="108" spans="1:5" x14ac:dyDescent="0.2">
      <c r="A108" s="12">
        <v>25051</v>
      </c>
      <c r="B108" s="10">
        <v>1.85</v>
      </c>
      <c r="C108" s="10">
        <v>22.2</v>
      </c>
      <c r="D108" s="10">
        <v>10.42</v>
      </c>
      <c r="E108" s="10">
        <v>15.22</v>
      </c>
    </row>
    <row r="109" spans="1:5" x14ac:dyDescent="0.2">
      <c r="A109" s="12">
        <v>25082</v>
      </c>
      <c r="B109" s="10">
        <v>1.85</v>
      </c>
      <c r="C109" s="10">
        <v>22.3</v>
      </c>
      <c r="D109" s="10">
        <v>10.42</v>
      </c>
      <c r="E109" s="10">
        <v>15.49</v>
      </c>
    </row>
    <row r="110" spans="1:5" x14ac:dyDescent="0.2">
      <c r="A110" s="12">
        <v>25112</v>
      </c>
      <c r="B110" s="10">
        <v>1.85</v>
      </c>
      <c r="C110" s="10">
        <v>22.22</v>
      </c>
      <c r="D110" s="10">
        <v>10.42</v>
      </c>
      <c r="E110" s="10">
        <v>15.33</v>
      </c>
    </row>
    <row r="111" spans="1:5" x14ac:dyDescent="0.2">
      <c r="A111" s="12">
        <v>25143</v>
      </c>
      <c r="B111" s="10">
        <v>1.85</v>
      </c>
      <c r="C111" s="10">
        <v>22.5</v>
      </c>
      <c r="D111" s="10">
        <v>10.42</v>
      </c>
      <c r="E111" s="10">
        <v>15.46</v>
      </c>
    </row>
    <row r="112" spans="1:5" x14ac:dyDescent="0.2">
      <c r="A112" s="12">
        <v>25173</v>
      </c>
      <c r="B112" s="10">
        <v>1.85</v>
      </c>
      <c r="C112" s="10">
        <v>22.86</v>
      </c>
      <c r="D112" s="10">
        <v>10.42</v>
      </c>
      <c r="E112" s="10">
        <v>15.9</v>
      </c>
    </row>
    <row r="113" spans="1:5" x14ac:dyDescent="0.2">
      <c r="A113" s="12">
        <v>25204</v>
      </c>
      <c r="B113" s="10">
        <v>1.81</v>
      </c>
      <c r="C113" s="10">
        <v>23.14</v>
      </c>
      <c r="D113" s="10">
        <v>9.1300000000000008</v>
      </c>
      <c r="E113" s="10">
        <v>16.64</v>
      </c>
    </row>
    <row r="114" spans="1:5" x14ac:dyDescent="0.2">
      <c r="A114" s="12">
        <v>25235</v>
      </c>
      <c r="B114" s="10">
        <v>1.81</v>
      </c>
      <c r="C114" s="10">
        <v>23.2</v>
      </c>
      <c r="D114" s="10">
        <v>9.1300000000000008</v>
      </c>
      <c r="E114" s="10">
        <v>16.93</v>
      </c>
    </row>
    <row r="115" spans="1:5" x14ac:dyDescent="0.2">
      <c r="A115" s="12">
        <v>25263</v>
      </c>
      <c r="B115" s="10">
        <v>1.81</v>
      </c>
      <c r="C115" s="10">
        <v>23.87</v>
      </c>
      <c r="D115" s="10">
        <v>9.1300000000000008</v>
      </c>
      <c r="E115" s="10">
        <v>16.899999999999999</v>
      </c>
    </row>
    <row r="116" spans="1:5" x14ac:dyDescent="0.2">
      <c r="A116" s="12">
        <v>25294</v>
      </c>
      <c r="B116" s="10">
        <v>1.81</v>
      </c>
      <c r="C116" s="10">
        <v>23.92</v>
      </c>
      <c r="D116" s="10">
        <v>9.1300000000000008</v>
      </c>
      <c r="E116" s="10">
        <v>17.48</v>
      </c>
    </row>
    <row r="117" spans="1:5" x14ac:dyDescent="0.2">
      <c r="A117" s="12">
        <v>25324</v>
      </c>
      <c r="B117" s="10">
        <v>1.81</v>
      </c>
      <c r="C117" s="10">
        <v>24.48</v>
      </c>
      <c r="D117" s="10">
        <v>9.1300000000000008</v>
      </c>
      <c r="E117" s="10">
        <v>17.52</v>
      </c>
    </row>
    <row r="118" spans="1:5" x14ac:dyDescent="0.2">
      <c r="A118" s="12">
        <v>25355</v>
      </c>
      <c r="B118" s="10">
        <v>1.81</v>
      </c>
      <c r="C118" s="10">
        <v>24.65</v>
      </c>
      <c r="D118" s="10">
        <v>9.1300000000000008</v>
      </c>
      <c r="E118" s="10">
        <v>18</v>
      </c>
    </row>
    <row r="119" spans="1:5" x14ac:dyDescent="0.2">
      <c r="A119" s="12">
        <v>25385</v>
      </c>
      <c r="B119" s="10">
        <v>1.81</v>
      </c>
      <c r="C119" s="10">
        <v>24.18</v>
      </c>
      <c r="D119" s="10">
        <v>9.2100000000000009</v>
      </c>
      <c r="E119" s="10">
        <v>17.88</v>
      </c>
    </row>
    <row r="120" spans="1:5" x14ac:dyDescent="0.2">
      <c r="A120" s="12">
        <v>25416</v>
      </c>
      <c r="B120" s="10">
        <v>1.81</v>
      </c>
      <c r="C120" s="10">
        <v>24.01</v>
      </c>
      <c r="D120" s="10">
        <v>9.2100000000000009</v>
      </c>
      <c r="E120" s="10">
        <v>18.690000000000001</v>
      </c>
    </row>
    <row r="121" spans="1:5" x14ac:dyDescent="0.2">
      <c r="A121" s="12">
        <v>25447</v>
      </c>
      <c r="B121" s="10">
        <v>1.81</v>
      </c>
      <c r="C121" s="10">
        <v>23.74</v>
      </c>
      <c r="D121" s="10">
        <v>9.2100000000000009</v>
      </c>
      <c r="E121" s="10">
        <v>18.55</v>
      </c>
    </row>
    <row r="122" spans="1:5" x14ac:dyDescent="0.2">
      <c r="A122" s="12">
        <v>25477</v>
      </c>
      <c r="B122" s="10">
        <v>1.81</v>
      </c>
      <c r="C122" s="10">
        <v>24.16</v>
      </c>
      <c r="D122" s="10">
        <v>9.2100000000000009</v>
      </c>
      <c r="E122" s="10">
        <v>18.64</v>
      </c>
    </row>
    <row r="123" spans="1:5" x14ac:dyDescent="0.2">
      <c r="A123" s="12">
        <v>25508</v>
      </c>
      <c r="B123" s="10">
        <v>1.81</v>
      </c>
      <c r="C123" s="10">
        <v>24.4</v>
      </c>
      <c r="D123" s="10">
        <v>9.2100000000000009</v>
      </c>
      <c r="E123" s="10">
        <v>19.13</v>
      </c>
    </row>
    <row r="124" spans="1:5" x14ac:dyDescent="0.2">
      <c r="A124" s="12">
        <v>25538</v>
      </c>
      <c r="B124" s="10">
        <v>1.81</v>
      </c>
      <c r="C124" s="10">
        <v>24.89</v>
      </c>
      <c r="D124" s="10">
        <v>9.2100000000000009</v>
      </c>
      <c r="E124" s="10">
        <v>19.52</v>
      </c>
    </row>
    <row r="125" spans="1:5" x14ac:dyDescent="0.2">
      <c r="A125" s="12">
        <v>25569</v>
      </c>
      <c r="B125" s="10">
        <v>2.11</v>
      </c>
      <c r="C125" s="10">
        <v>25.63</v>
      </c>
      <c r="D125" s="10">
        <v>8.7799999999999994</v>
      </c>
      <c r="E125" s="10">
        <v>19.3</v>
      </c>
    </row>
    <row r="126" spans="1:5" x14ac:dyDescent="0.2">
      <c r="A126" s="12">
        <v>25600</v>
      </c>
      <c r="B126" s="10">
        <v>2.11</v>
      </c>
      <c r="C126" s="10">
        <v>25.59</v>
      </c>
      <c r="D126" s="10">
        <v>8.7799999999999994</v>
      </c>
      <c r="E126" s="10">
        <v>19.45</v>
      </c>
    </row>
    <row r="127" spans="1:5" x14ac:dyDescent="0.2">
      <c r="A127" s="12">
        <v>25628</v>
      </c>
      <c r="B127" s="10">
        <v>2.11</v>
      </c>
      <c r="C127" s="10">
        <v>25.64</v>
      </c>
      <c r="D127" s="10">
        <v>8.7799999999999994</v>
      </c>
      <c r="E127" s="10">
        <v>19.940000000000001</v>
      </c>
    </row>
    <row r="128" spans="1:5" x14ac:dyDescent="0.2">
      <c r="A128" s="12">
        <v>25659</v>
      </c>
      <c r="B128" s="10">
        <v>2.11</v>
      </c>
      <c r="C128" s="10">
        <v>25.86</v>
      </c>
      <c r="D128" s="10">
        <v>8.7799999999999994</v>
      </c>
      <c r="E128" s="10">
        <v>19.95</v>
      </c>
    </row>
    <row r="129" spans="1:5" x14ac:dyDescent="0.2">
      <c r="A129" s="12">
        <v>25689</v>
      </c>
      <c r="B129" s="10">
        <v>2.11</v>
      </c>
      <c r="C129" s="10">
        <v>26.16</v>
      </c>
      <c r="D129" s="10">
        <v>8.7799999999999994</v>
      </c>
      <c r="E129" s="10">
        <v>19.23</v>
      </c>
    </row>
    <row r="130" spans="1:5" x14ac:dyDescent="0.2">
      <c r="A130" s="12">
        <v>25720</v>
      </c>
      <c r="B130" s="10">
        <v>2.11</v>
      </c>
      <c r="C130" s="10">
        <v>26.27</v>
      </c>
      <c r="D130" s="10">
        <v>8.7799999999999994</v>
      </c>
      <c r="E130" s="10">
        <v>18.510000000000002</v>
      </c>
    </row>
    <row r="131" spans="1:5" x14ac:dyDescent="0.2">
      <c r="A131" s="12">
        <v>25750</v>
      </c>
      <c r="B131" s="10">
        <v>2.11</v>
      </c>
      <c r="C131" s="10">
        <v>26.15</v>
      </c>
      <c r="D131" s="10">
        <v>8.61</v>
      </c>
      <c r="E131" s="10">
        <v>18.05</v>
      </c>
    </row>
    <row r="132" spans="1:5" x14ac:dyDescent="0.2">
      <c r="A132" s="12">
        <v>25781</v>
      </c>
      <c r="B132" s="10">
        <v>2.11</v>
      </c>
      <c r="C132" s="10">
        <v>25.82</v>
      </c>
      <c r="D132" s="10">
        <v>8.61</v>
      </c>
      <c r="E132" s="10">
        <v>17.54</v>
      </c>
    </row>
    <row r="133" spans="1:5" x14ac:dyDescent="0.2">
      <c r="A133" s="12">
        <v>25812</v>
      </c>
      <c r="B133" s="10">
        <v>2.11</v>
      </c>
      <c r="C133" s="10">
        <v>25.74</v>
      </c>
      <c r="D133" s="10">
        <v>8.61</v>
      </c>
      <c r="E133" s="10">
        <v>17.440000000000001</v>
      </c>
    </row>
    <row r="134" spans="1:5" x14ac:dyDescent="0.2">
      <c r="A134" s="12">
        <v>25842</v>
      </c>
      <c r="B134" s="10">
        <v>2.11</v>
      </c>
      <c r="C134" s="10">
        <v>26.51</v>
      </c>
      <c r="D134" s="10">
        <v>8.61</v>
      </c>
      <c r="E134" s="10">
        <v>16.899999999999999</v>
      </c>
    </row>
    <row r="135" spans="1:5" x14ac:dyDescent="0.2">
      <c r="A135" s="12">
        <v>25873</v>
      </c>
      <c r="B135" s="10">
        <v>2.11</v>
      </c>
      <c r="C135" s="10">
        <v>26.91</v>
      </c>
      <c r="D135" s="10">
        <v>8.61</v>
      </c>
      <c r="E135" s="10">
        <v>16.600000000000001</v>
      </c>
    </row>
    <row r="136" spans="1:5" x14ac:dyDescent="0.2">
      <c r="A136" s="12">
        <v>25903</v>
      </c>
      <c r="B136" s="10">
        <v>2.11</v>
      </c>
      <c r="C136" s="10">
        <v>26.85</v>
      </c>
      <c r="D136" s="10">
        <v>8.61</v>
      </c>
      <c r="E136" s="10">
        <v>16.37</v>
      </c>
    </row>
    <row r="137" spans="1:5" x14ac:dyDescent="0.2">
      <c r="A137" s="12">
        <v>25934</v>
      </c>
      <c r="B137" s="10">
        <v>2.66</v>
      </c>
      <c r="C137" s="10">
        <v>27.1</v>
      </c>
      <c r="D137" s="10">
        <v>8.33</v>
      </c>
      <c r="E137" s="10">
        <v>16.260000000000002</v>
      </c>
    </row>
    <row r="138" spans="1:5" x14ac:dyDescent="0.2">
      <c r="A138" s="12">
        <v>25965</v>
      </c>
      <c r="B138" s="10">
        <v>2.66</v>
      </c>
      <c r="C138" s="10">
        <v>26.81</v>
      </c>
      <c r="D138" s="10">
        <v>8.33</v>
      </c>
      <c r="E138" s="10">
        <v>16.29</v>
      </c>
    </row>
    <row r="139" spans="1:5" x14ac:dyDescent="0.2">
      <c r="A139" s="12">
        <v>25993</v>
      </c>
      <c r="B139" s="10">
        <v>2.66</v>
      </c>
      <c r="C139" s="10">
        <v>26.72</v>
      </c>
      <c r="D139" s="10">
        <v>8.33</v>
      </c>
      <c r="E139" s="10">
        <v>16.95</v>
      </c>
    </row>
    <row r="140" spans="1:5" x14ac:dyDescent="0.2">
      <c r="A140" s="12">
        <v>26024</v>
      </c>
      <c r="B140" s="10">
        <v>2.66</v>
      </c>
      <c r="C140" s="10">
        <v>26.36</v>
      </c>
      <c r="D140" s="10">
        <v>8.33</v>
      </c>
      <c r="E140" s="10">
        <v>17.510000000000002</v>
      </c>
    </row>
    <row r="141" spans="1:5" x14ac:dyDescent="0.2">
      <c r="A141" s="12">
        <v>26054</v>
      </c>
      <c r="B141" s="10">
        <v>2.66</v>
      </c>
      <c r="C141" s="10">
        <v>26.21</v>
      </c>
      <c r="D141" s="10">
        <v>8.33</v>
      </c>
      <c r="E141" s="10">
        <v>16.809999999999999</v>
      </c>
    </row>
    <row r="142" spans="1:5" x14ac:dyDescent="0.2">
      <c r="A142" s="12">
        <v>26085</v>
      </c>
      <c r="B142" s="10">
        <v>2.66</v>
      </c>
      <c r="C142" s="10">
        <v>26.31</v>
      </c>
      <c r="D142" s="10">
        <v>8.33</v>
      </c>
      <c r="E142" s="10">
        <v>16.64</v>
      </c>
    </row>
    <row r="143" spans="1:5" x14ac:dyDescent="0.2">
      <c r="A143" s="12">
        <v>26115</v>
      </c>
      <c r="B143" s="10">
        <v>2.76</v>
      </c>
      <c r="C143" s="10">
        <v>26.98</v>
      </c>
      <c r="D143" s="10">
        <v>8.6999999999999993</v>
      </c>
      <c r="E143" s="10">
        <v>16.86</v>
      </c>
    </row>
    <row r="144" spans="1:5" x14ac:dyDescent="0.2">
      <c r="A144" s="12">
        <v>26146</v>
      </c>
      <c r="B144" s="10">
        <v>2.76</v>
      </c>
      <c r="C144" s="10">
        <v>27.26</v>
      </c>
      <c r="D144" s="10">
        <v>8.6999999999999993</v>
      </c>
      <c r="E144" s="10">
        <v>16.91</v>
      </c>
    </row>
    <row r="145" spans="1:5" x14ac:dyDescent="0.2">
      <c r="A145" s="12">
        <v>26177</v>
      </c>
      <c r="B145" s="10">
        <v>2.76</v>
      </c>
      <c r="C145" s="10">
        <v>26.49</v>
      </c>
      <c r="D145" s="10">
        <v>8.6999999999999993</v>
      </c>
      <c r="E145" s="10">
        <v>16.809999999999999</v>
      </c>
    </row>
    <row r="146" spans="1:5" x14ac:dyDescent="0.2">
      <c r="A146" s="12">
        <v>26207</v>
      </c>
      <c r="B146" s="10">
        <v>2.76</v>
      </c>
      <c r="C146" s="10">
        <v>26.45</v>
      </c>
      <c r="D146" s="10">
        <v>8.6999999999999993</v>
      </c>
      <c r="E146" s="10">
        <v>16.760000000000002</v>
      </c>
    </row>
    <row r="147" spans="1:5" x14ac:dyDescent="0.2">
      <c r="A147" s="12">
        <v>26238</v>
      </c>
      <c r="B147" s="10">
        <v>2.76</v>
      </c>
      <c r="C147" s="10">
        <v>26.28</v>
      </c>
      <c r="D147" s="10">
        <v>8.6999999999999993</v>
      </c>
      <c r="E147" s="10">
        <v>16.670000000000002</v>
      </c>
    </row>
    <row r="148" spans="1:5" x14ac:dyDescent="0.2">
      <c r="A148" s="12">
        <v>26268</v>
      </c>
      <c r="B148" s="10">
        <v>2.76</v>
      </c>
      <c r="C148" s="10">
        <v>26.51</v>
      </c>
      <c r="D148" s="10">
        <v>8.6999999999999993</v>
      </c>
      <c r="E148" s="10">
        <v>17.13</v>
      </c>
    </row>
    <row r="149" spans="1:5" x14ac:dyDescent="0.2">
      <c r="A149" s="12">
        <v>26299</v>
      </c>
      <c r="B149" s="10">
        <v>2.87</v>
      </c>
      <c r="C149" s="10">
        <v>26.89</v>
      </c>
      <c r="D149" s="10">
        <v>11.46</v>
      </c>
      <c r="E149" s="10">
        <v>17.5</v>
      </c>
    </row>
    <row r="150" spans="1:5" x14ac:dyDescent="0.2">
      <c r="A150" s="12">
        <v>26330</v>
      </c>
      <c r="B150" s="10">
        <v>2.87</v>
      </c>
      <c r="C150" s="10">
        <v>26.72</v>
      </c>
      <c r="D150" s="10">
        <v>11.46</v>
      </c>
      <c r="E150" s="10">
        <v>17.73</v>
      </c>
    </row>
    <row r="151" spans="1:5" x14ac:dyDescent="0.2">
      <c r="A151" s="12">
        <v>26359</v>
      </c>
      <c r="B151" s="10">
        <v>2.87</v>
      </c>
      <c r="C151" s="10">
        <v>27.64</v>
      </c>
      <c r="D151" s="10">
        <v>11.46</v>
      </c>
      <c r="E151" s="10">
        <v>17.760000000000002</v>
      </c>
    </row>
    <row r="152" spans="1:5" x14ac:dyDescent="0.2">
      <c r="A152" s="12">
        <v>26390</v>
      </c>
      <c r="B152" s="10">
        <v>2.87</v>
      </c>
      <c r="C152" s="10">
        <v>27.67</v>
      </c>
      <c r="D152" s="10">
        <v>11.46</v>
      </c>
      <c r="E152" s="10">
        <v>17.89</v>
      </c>
    </row>
    <row r="153" spans="1:5" x14ac:dyDescent="0.2">
      <c r="A153" s="12">
        <v>26420</v>
      </c>
      <c r="B153" s="10">
        <v>2.87</v>
      </c>
      <c r="C153" s="10">
        <v>27.49</v>
      </c>
      <c r="D153" s="10">
        <v>11.46</v>
      </c>
      <c r="E153" s="10">
        <v>16.86</v>
      </c>
    </row>
    <row r="154" spans="1:5" x14ac:dyDescent="0.2">
      <c r="A154" s="12">
        <v>26451</v>
      </c>
      <c r="B154" s="10">
        <v>2.87</v>
      </c>
      <c r="C154" s="10">
        <v>27.16</v>
      </c>
      <c r="D154" s="10">
        <v>11.46</v>
      </c>
      <c r="E154" s="10">
        <v>16.2</v>
      </c>
    </row>
    <row r="155" spans="1:5" x14ac:dyDescent="0.2">
      <c r="A155" s="12">
        <v>26481</v>
      </c>
      <c r="B155" s="10">
        <v>2.98</v>
      </c>
      <c r="C155" s="10">
        <v>27.05</v>
      </c>
      <c r="D155" s="10">
        <v>12.31</v>
      </c>
      <c r="E155" s="10">
        <v>15.68</v>
      </c>
    </row>
    <row r="156" spans="1:5" x14ac:dyDescent="0.2">
      <c r="A156" s="12">
        <v>26512</v>
      </c>
      <c r="B156" s="10">
        <v>2.98</v>
      </c>
      <c r="C156" s="10">
        <v>27.84</v>
      </c>
      <c r="D156" s="10">
        <v>12.31</v>
      </c>
      <c r="E156" s="10">
        <v>15.76</v>
      </c>
    </row>
    <row r="157" spans="1:5" x14ac:dyDescent="0.2">
      <c r="A157" s="12">
        <v>26543</v>
      </c>
      <c r="B157" s="10">
        <v>2.98</v>
      </c>
      <c r="C157" s="10">
        <v>29.15</v>
      </c>
      <c r="D157" s="10">
        <v>12.31</v>
      </c>
      <c r="E157" s="10">
        <v>15.83</v>
      </c>
    </row>
    <row r="158" spans="1:5" x14ac:dyDescent="0.2">
      <c r="A158" s="12">
        <v>26573</v>
      </c>
      <c r="B158" s="10">
        <v>2.98</v>
      </c>
      <c r="C158" s="10">
        <v>29.58</v>
      </c>
      <c r="D158" s="10">
        <v>12.31</v>
      </c>
      <c r="E158" s="10">
        <v>15.08</v>
      </c>
    </row>
    <row r="159" spans="1:5" x14ac:dyDescent="0.2">
      <c r="A159" s="12">
        <v>26604</v>
      </c>
      <c r="B159" s="10">
        <v>2.98</v>
      </c>
      <c r="C159" s="10">
        <v>30.72</v>
      </c>
      <c r="D159" s="10">
        <v>12.31</v>
      </c>
      <c r="E159" s="10">
        <v>15.59</v>
      </c>
    </row>
    <row r="160" spans="1:5" x14ac:dyDescent="0.2">
      <c r="A160" s="12">
        <v>26634</v>
      </c>
      <c r="B160" s="10">
        <v>2.98</v>
      </c>
      <c r="C160" s="10">
        <v>34.729999999999997</v>
      </c>
      <c r="D160" s="10">
        <v>12.31</v>
      </c>
      <c r="E160" s="10">
        <v>15.68</v>
      </c>
    </row>
    <row r="161" spans="1:5" x14ac:dyDescent="0.2">
      <c r="A161" s="12">
        <v>26665</v>
      </c>
      <c r="B161" s="10">
        <v>3.4</v>
      </c>
      <c r="C161" s="10">
        <v>37.04</v>
      </c>
      <c r="D161" s="10">
        <v>18.809999999999999</v>
      </c>
      <c r="E161" s="10">
        <v>16.329999999999998</v>
      </c>
    </row>
    <row r="162" spans="1:5" x14ac:dyDescent="0.2">
      <c r="A162" s="12">
        <v>26696</v>
      </c>
      <c r="B162" s="10">
        <v>3.4</v>
      </c>
      <c r="C162" s="10">
        <v>40.299999999999997</v>
      </c>
      <c r="D162" s="10">
        <v>18.809999999999999</v>
      </c>
      <c r="E162" s="10">
        <v>17.27</v>
      </c>
    </row>
    <row r="163" spans="1:5" x14ac:dyDescent="0.2">
      <c r="A163" s="12">
        <v>26724</v>
      </c>
      <c r="B163" s="10">
        <v>3.4</v>
      </c>
      <c r="C163" s="10">
        <v>40.71</v>
      </c>
      <c r="D163" s="10">
        <v>18.809999999999999</v>
      </c>
      <c r="E163" s="10">
        <v>18.940000000000001</v>
      </c>
    </row>
    <row r="164" spans="1:5" x14ac:dyDescent="0.2">
      <c r="A164" s="12">
        <v>26755</v>
      </c>
      <c r="B164" s="10">
        <v>3.68</v>
      </c>
      <c r="C164" s="10">
        <v>41.28</v>
      </c>
      <c r="D164" s="10">
        <v>18.809999999999999</v>
      </c>
      <c r="E164" s="10">
        <v>19.420000000000002</v>
      </c>
    </row>
    <row r="165" spans="1:5" x14ac:dyDescent="0.2">
      <c r="A165" s="12">
        <v>26785</v>
      </c>
      <c r="B165" s="10">
        <v>3.68</v>
      </c>
      <c r="C165" s="10">
        <v>48.02</v>
      </c>
      <c r="D165" s="10">
        <v>18.809999999999999</v>
      </c>
      <c r="E165" s="10">
        <v>19.46</v>
      </c>
    </row>
    <row r="166" spans="1:5" x14ac:dyDescent="0.2">
      <c r="A166" s="12">
        <v>26816</v>
      </c>
      <c r="B166" s="10">
        <v>3.68</v>
      </c>
      <c r="C166" s="10">
        <v>56.31</v>
      </c>
      <c r="D166" s="10">
        <v>18.809999999999999</v>
      </c>
      <c r="E166" s="10">
        <v>20.95</v>
      </c>
    </row>
    <row r="167" spans="1:5" x14ac:dyDescent="0.2">
      <c r="A167" s="12">
        <v>26846</v>
      </c>
      <c r="B167" s="10">
        <v>4.0599999999999996</v>
      </c>
      <c r="C167" s="10">
        <v>61.08</v>
      </c>
      <c r="D167" s="10">
        <v>20.57</v>
      </c>
      <c r="E167" s="10">
        <v>23.18</v>
      </c>
    </row>
    <row r="168" spans="1:5" x14ac:dyDescent="0.2">
      <c r="A168" s="12">
        <v>26877</v>
      </c>
      <c r="B168" s="10">
        <v>4.0599999999999996</v>
      </c>
      <c r="C168" s="10">
        <v>60.05</v>
      </c>
      <c r="D168" s="10">
        <v>20.57</v>
      </c>
      <c r="E168" s="10">
        <v>23.63</v>
      </c>
    </row>
    <row r="169" spans="1:5" x14ac:dyDescent="0.2">
      <c r="A169" s="12">
        <v>26908</v>
      </c>
      <c r="B169" s="10">
        <v>4.0599999999999996</v>
      </c>
      <c r="C169" s="10">
        <v>52.29</v>
      </c>
      <c r="D169" s="10">
        <v>20.57</v>
      </c>
      <c r="E169" s="10">
        <v>22.6</v>
      </c>
    </row>
    <row r="170" spans="1:5" x14ac:dyDescent="0.2">
      <c r="A170" s="12">
        <v>26938</v>
      </c>
      <c r="B170" s="10">
        <v>5.56</v>
      </c>
      <c r="C170" s="10">
        <v>51</v>
      </c>
      <c r="D170" s="10">
        <v>20.57</v>
      </c>
      <c r="E170" s="10">
        <v>23.89</v>
      </c>
    </row>
    <row r="171" spans="1:5" x14ac:dyDescent="0.2">
      <c r="A171" s="12">
        <v>26969</v>
      </c>
      <c r="B171" s="10">
        <v>5.56</v>
      </c>
      <c r="C171" s="10">
        <v>53.76</v>
      </c>
      <c r="D171" s="10">
        <v>20.57</v>
      </c>
      <c r="E171" s="10">
        <v>26.21</v>
      </c>
    </row>
    <row r="172" spans="1:5" x14ac:dyDescent="0.2">
      <c r="A172" s="12">
        <v>26999</v>
      </c>
      <c r="B172" s="10">
        <v>5.56</v>
      </c>
      <c r="C172" s="10">
        <v>58.57</v>
      </c>
      <c r="D172" s="10">
        <v>20.57</v>
      </c>
      <c r="E172" s="10">
        <v>26.02</v>
      </c>
    </row>
    <row r="173" spans="1:5" x14ac:dyDescent="0.2">
      <c r="A173" s="12">
        <v>27030</v>
      </c>
      <c r="B173" s="10">
        <v>15.97</v>
      </c>
      <c r="C173" s="10">
        <v>61.83</v>
      </c>
      <c r="D173" s="10">
        <v>61.04</v>
      </c>
      <c r="E173" s="10">
        <v>24.48</v>
      </c>
    </row>
    <row r="174" spans="1:5" x14ac:dyDescent="0.2">
      <c r="A174" s="12">
        <v>27061</v>
      </c>
      <c r="B174" s="10">
        <v>15.97</v>
      </c>
      <c r="C174" s="10">
        <v>67.599999999999994</v>
      </c>
      <c r="D174" s="10">
        <v>63.43</v>
      </c>
      <c r="E174" s="10">
        <v>26.51</v>
      </c>
    </row>
    <row r="175" spans="1:5" x14ac:dyDescent="0.2">
      <c r="A175" s="12">
        <v>27089</v>
      </c>
      <c r="B175" s="10">
        <v>15.97</v>
      </c>
      <c r="C175" s="10">
        <v>65.44</v>
      </c>
      <c r="D175" s="10">
        <v>64.680000000000007</v>
      </c>
      <c r="E175" s="10">
        <v>30</v>
      </c>
    </row>
    <row r="176" spans="1:5" x14ac:dyDescent="0.2">
      <c r="A176" s="12">
        <v>27120</v>
      </c>
      <c r="B176" s="10">
        <v>13.4</v>
      </c>
      <c r="C176" s="10">
        <v>62.26</v>
      </c>
      <c r="D176" s="10">
        <v>66.900000000000006</v>
      </c>
      <c r="E176" s="10">
        <v>32.56</v>
      </c>
    </row>
    <row r="177" spans="1:5" x14ac:dyDescent="0.2">
      <c r="A177" s="12">
        <v>27150</v>
      </c>
      <c r="B177" s="10">
        <v>13.4</v>
      </c>
      <c r="C177" s="10">
        <v>62.13</v>
      </c>
      <c r="D177" s="10">
        <v>67.63</v>
      </c>
      <c r="E177" s="10">
        <v>31.98</v>
      </c>
    </row>
    <row r="178" spans="1:5" x14ac:dyDescent="0.2">
      <c r="A178" s="12">
        <v>27181</v>
      </c>
      <c r="B178" s="10">
        <v>13.4</v>
      </c>
      <c r="C178" s="10">
        <v>61.81</v>
      </c>
      <c r="D178" s="10">
        <v>73.5</v>
      </c>
      <c r="E178" s="10">
        <v>28.84</v>
      </c>
    </row>
    <row r="179" spans="1:5" x14ac:dyDescent="0.2">
      <c r="A179" s="12">
        <v>27211</v>
      </c>
      <c r="B179" s="10">
        <v>12.76</v>
      </c>
      <c r="C179" s="10">
        <v>65.19</v>
      </c>
      <c r="D179" s="10">
        <v>73.84</v>
      </c>
      <c r="E179" s="10">
        <v>25.77</v>
      </c>
    </row>
    <row r="180" spans="1:5" x14ac:dyDescent="0.2">
      <c r="A180" s="12">
        <v>27242</v>
      </c>
      <c r="B180" s="10">
        <v>12.76</v>
      </c>
      <c r="C180" s="10">
        <v>71.84</v>
      </c>
      <c r="D180" s="10">
        <v>73.86</v>
      </c>
      <c r="E180" s="10">
        <v>26.23</v>
      </c>
    </row>
    <row r="181" spans="1:5" x14ac:dyDescent="0.2">
      <c r="A181" s="12">
        <v>27273</v>
      </c>
      <c r="B181" s="10">
        <v>12.76</v>
      </c>
      <c r="C181" s="10">
        <v>71.819999999999993</v>
      </c>
      <c r="D181" s="10">
        <v>75.459999999999994</v>
      </c>
      <c r="E181" s="10">
        <v>24.08</v>
      </c>
    </row>
    <row r="182" spans="1:5" x14ac:dyDescent="0.2">
      <c r="A182" s="12">
        <v>27303</v>
      </c>
      <c r="B182" s="10">
        <v>13.08</v>
      </c>
      <c r="C182" s="10">
        <v>78.77</v>
      </c>
      <c r="D182" s="10">
        <v>75.36</v>
      </c>
      <c r="E182" s="10">
        <v>23.5</v>
      </c>
    </row>
    <row r="183" spans="1:5" x14ac:dyDescent="0.2">
      <c r="A183" s="12">
        <v>27334</v>
      </c>
      <c r="B183" s="10">
        <v>13.08</v>
      </c>
      <c r="C183" s="10">
        <v>80.709999999999994</v>
      </c>
      <c r="D183" s="10">
        <v>75.680000000000007</v>
      </c>
      <c r="E183" s="10">
        <v>23.51</v>
      </c>
    </row>
    <row r="184" spans="1:5" x14ac:dyDescent="0.2">
      <c r="A184" s="12">
        <v>27364</v>
      </c>
      <c r="B184" s="10">
        <v>13.08</v>
      </c>
      <c r="C184" s="10">
        <v>73.91</v>
      </c>
      <c r="D184" s="10">
        <v>74.77</v>
      </c>
      <c r="E184" s="10">
        <v>23.01</v>
      </c>
    </row>
    <row r="185" spans="1:5" x14ac:dyDescent="0.2">
      <c r="A185" s="12">
        <v>27395</v>
      </c>
      <c r="B185" s="10">
        <v>13.84</v>
      </c>
      <c r="C185" s="10">
        <v>66.31</v>
      </c>
      <c r="D185" s="10">
        <v>58.18</v>
      </c>
      <c r="E185" s="10">
        <v>23.79</v>
      </c>
    </row>
    <row r="186" spans="1:5" x14ac:dyDescent="0.2">
      <c r="A186" s="12">
        <v>27426</v>
      </c>
      <c r="B186" s="10">
        <v>13.84</v>
      </c>
      <c r="C186" s="10">
        <v>60.13</v>
      </c>
      <c r="D186" s="10">
        <v>57.33</v>
      </c>
      <c r="E186" s="10">
        <v>24.21</v>
      </c>
    </row>
    <row r="187" spans="1:5" x14ac:dyDescent="0.2">
      <c r="A187" s="12">
        <v>27454</v>
      </c>
      <c r="B187" s="10">
        <v>13.84</v>
      </c>
      <c r="C187" s="10">
        <v>56.36</v>
      </c>
      <c r="D187" s="10">
        <v>57.11</v>
      </c>
      <c r="E187" s="10">
        <v>24.72</v>
      </c>
    </row>
    <row r="188" spans="1:5" x14ac:dyDescent="0.2">
      <c r="A188" s="12">
        <v>27485</v>
      </c>
      <c r="B188" s="10">
        <v>13.84</v>
      </c>
      <c r="C188" s="10">
        <v>55.62</v>
      </c>
      <c r="D188" s="10">
        <v>54.39</v>
      </c>
      <c r="E188" s="10">
        <v>24.28</v>
      </c>
    </row>
    <row r="189" spans="1:5" x14ac:dyDescent="0.2">
      <c r="A189" s="12">
        <v>27515</v>
      </c>
      <c r="B189" s="10">
        <v>13.84</v>
      </c>
      <c r="C189" s="10">
        <v>50.33</v>
      </c>
      <c r="D189" s="10">
        <v>52.01</v>
      </c>
      <c r="E189" s="10">
        <v>23.78</v>
      </c>
    </row>
    <row r="190" spans="1:5" x14ac:dyDescent="0.2">
      <c r="A190" s="12">
        <v>27546</v>
      </c>
      <c r="B190" s="10">
        <v>13.84</v>
      </c>
      <c r="C190" s="10">
        <v>47.58</v>
      </c>
      <c r="D190" s="10">
        <v>50.02</v>
      </c>
      <c r="E190" s="10">
        <v>23.48</v>
      </c>
    </row>
    <row r="191" spans="1:5" x14ac:dyDescent="0.2">
      <c r="A191" s="12">
        <v>27576</v>
      </c>
      <c r="B191" s="10">
        <v>13.85</v>
      </c>
      <c r="C191" s="10">
        <v>50.36</v>
      </c>
      <c r="D191" s="10">
        <v>49.04</v>
      </c>
      <c r="E191" s="10">
        <v>23.05</v>
      </c>
    </row>
    <row r="192" spans="1:5" x14ac:dyDescent="0.2">
      <c r="A192" s="12">
        <v>27607</v>
      </c>
      <c r="B192" s="10">
        <v>13.85</v>
      </c>
      <c r="C192" s="10">
        <v>54.67</v>
      </c>
      <c r="D192" s="10">
        <v>49.04</v>
      </c>
      <c r="E192" s="10">
        <v>23.08</v>
      </c>
    </row>
    <row r="193" spans="1:5" x14ac:dyDescent="0.2">
      <c r="A193" s="12">
        <v>27638</v>
      </c>
      <c r="B193" s="10">
        <v>13.85</v>
      </c>
      <c r="C193" s="10">
        <v>52.04</v>
      </c>
      <c r="D193" s="10">
        <v>48.98</v>
      </c>
      <c r="E193" s="10">
        <v>22.7</v>
      </c>
    </row>
    <row r="194" spans="1:5" x14ac:dyDescent="0.2">
      <c r="A194" s="12">
        <v>27668</v>
      </c>
      <c r="B194" s="10">
        <v>13.88</v>
      </c>
      <c r="C194" s="10">
        <v>50.14</v>
      </c>
      <c r="D194" s="10">
        <v>47.09</v>
      </c>
      <c r="E194" s="10">
        <v>22.33</v>
      </c>
    </row>
    <row r="195" spans="1:5" x14ac:dyDescent="0.2">
      <c r="A195" s="12">
        <v>27699</v>
      </c>
      <c r="B195" s="10">
        <v>13.88</v>
      </c>
      <c r="C195" s="10">
        <v>46.41</v>
      </c>
      <c r="D195" s="10">
        <v>46.51</v>
      </c>
      <c r="E195" s="10">
        <v>22.29</v>
      </c>
    </row>
    <row r="196" spans="1:5" x14ac:dyDescent="0.2">
      <c r="A196" s="12">
        <v>27729</v>
      </c>
      <c r="B196" s="10">
        <v>13.88</v>
      </c>
      <c r="C196" s="10">
        <v>45.39</v>
      </c>
      <c r="D196" s="10">
        <v>44.85</v>
      </c>
      <c r="E196" s="10">
        <v>22.39</v>
      </c>
    </row>
    <row r="197" spans="1:5" x14ac:dyDescent="0.2">
      <c r="A197" s="12">
        <v>27760</v>
      </c>
      <c r="B197" s="10">
        <v>15.19</v>
      </c>
      <c r="C197" s="10">
        <v>45.8</v>
      </c>
      <c r="D197" s="10">
        <v>28.34</v>
      </c>
      <c r="E197" s="10">
        <v>23.52</v>
      </c>
    </row>
    <row r="198" spans="1:5" x14ac:dyDescent="0.2">
      <c r="A198" s="12">
        <v>27791</v>
      </c>
      <c r="B198" s="10">
        <v>15.19</v>
      </c>
      <c r="C198" s="10">
        <v>46.29</v>
      </c>
      <c r="D198" s="10">
        <v>27.09</v>
      </c>
      <c r="E198" s="10">
        <v>23.66</v>
      </c>
    </row>
    <row r="199" spans="1:5" x14ac:dyDescent="0.2">
      <c r="A199" s="12">
        <v>27820</v>
      </c>
      <c r="B199" s="10">
        <v>15.19</v>
      </c>
      <c r="C199" s="10">
        <v>47.04</v>
      </c>
      <c r="D199" s="10">
        <v>26.29</v>
      </c>
      <c r="E199" s="10">
        <v>23.93</v>
      </c>
    </row>
    <row r="200" spans="1:5" x14ac:dyDescent="0.2">
      <c r="A200" s="12">
        <v>27851</v>
      </c>
      <c r="B200" s="10">
        <v>15.2</v>
      </c>
      <c r="C200" s="10">
        <v>46.2</v>
      </c>
      <c r="D200" s="10">
        <v>25.78</v>
      </c>
      <c r="E200" s="10">
        <v>25.1</v>
      </c>
    </row>
    <row r="201" spans="1:5" x14ac:dyDescent="0.2">
      <c r="A201" s="12">
        <v>27881</v>
      </c>
      <c r="B201" s="10">
        <v>15.2</v>
      </c>
      <c r="C201" s="10">
        <v>47.71</v>
      </c>
      <c r="D201" s="10">
        <v>25.09</v>
      </c>
      <c r="E201" s="10">
        <v>25.19</v>
      </c>
    </row>
    <row r="202" spans="1:5" x14ac:dyDescent="0.2">
      <c r="A202" s="12">
        <v>27912</v>
      </c>
      <c r="B202" s="10">
        <v>15.24</v>
      </c>
      <c r="C202" s="10">
        <v>50.25</v>
      </c>
      <c r="D202" s="10">
        <v>25.09</v>
      </c>
      <c r="E202" s="10">
        <v>25.13</v>
      </c>
    </row>
    <row r="203" spans="1:5" x14ac:dyDescent="0.2">
      <c r="A203" s="12">
        <v>27942</v>
      </c>
      <c r="B203" s="10">
        <v>15.34</v>
      </c>
      <c r="C203" s="10">
        <v>50.88</v>
      </c>
      <c r="D203" s="10">
        <v>25.49</v>
      </c>
      <c r="E203" s="10">
        <v>26.99</v>
      </c>
    </row>
    <row r="204" spans="1:5" x14ac:dyDescent="0.2">
      <c r="A204" s="12">
        <v>27973</v>
      </c>
      <c r="B204" s="10">
        <v>15.36</v>
      </c>
      <c r="C204" s="10">
        <v>48.05</v>
      </c>
      <c r="D204" s="10">
        <v>25.83</v>
      </c>
      <c r="E204" s="10">
        <v>26.74</v>
      </c>
    </row>
    <row r="205" spans="1:5" x14ac:dyDescent="0.2">
      <c r="A205" s="12">
        <v>28004</v>
      </c>
      <c r="B205" s="10">
        <v>15.36</v>
      </c>
      <c r="C205" s="10">
        <v>48.48</v>
      </c>
      <c r="D205" s="10">
        <v>26.22</v>
      </c>
      <c r="E205" s="10">
        <v>27</v>
      </c>
    </row>
    <row r="206" spans="1:5" x14ac:dyDescent="0.2">
      <c r="A206" s="12">
        <v>28034</v>
      </c>
      <c r="B206" s="10">
        <v>15.71</v>
      </c>
      <c r="C206" s="10">
        <v>46.93</v>
      </c>
      <c r="D206" s="10">
        <v>25.95</v>
      </c>
      <c r="E206" s="10">
        <v>25.51</v>
      </c>
    </row>
    <row r="207" spans="1:5" x14ac:dyDescent="0.2">
      <c r="A207" s="12">
        <v>28065</v>
      </c>
      <c r="B207" s="10">
        <v>15.72</v>
      </c>
      <c r="C207" s="10">
        <v>46.34</v>
      </c>
      <c r="D207" s="10">
        <v>25.49</v>
      </c>
      <c r="E207" s="10">
        <v>25.42</v>
      </c>
    </row>
    <row r="208" spans="1:5" x14ac:dyDescent="0.2">
      <c r="A208" s="12">
        <v>28095</v>
      </c>
      <c r="B208" s="10">
        <v>15.74</v>
      </c>
      <c r="C208" s="10">
        <v>47.34</v>
      </c>
      <c r="D208" s="10">
        <v>25.26</v>
      </c>
      <c r="E208" s="10">
        <v>25.9</v>
      </c>
    </row>
    <row r="209" spans="1:5" x14ac:dyDescent="0.2">
      <c r="A209" s="12">
        <v>28126</v>
      </c>
      <c r="B209" s="10">
        <v>16.72</v>
      </c>
      <c r="C209" s="10">
        <v>49.73</v>
      </c>
      <c r="D209" s="10">
        <v>47.56</v>
      </c>
      <c r="E209" s="10">
        <v>27.81</v>
      </c>
    </row>
    <row r="210" spans="1:5" x14ac:dyDescent="0.2">
      <c r="A210" s="12">
        <v>28157</v>
      </c>
      <c r="B210" s="10">
        <v>16.77</v>
      </c>
      <c r="C210" s="10">
        <v>51.1</v>
      </c>
      <c r="D210" s="10">
        <v>45.89</v>
      </c>
      <c r="E210" s="10">
        <v>28.37</v>
      </c>
    </row>
    <row r="211" spans="1:5" x14ac:dyDescent="0.2">
      <c r="A211" s="12">
        <v>28185</v>
      </c>
      <c r="B211" s="10">
        <v>16.829999999999998</v>
      </c>
      <c r="C211" s="10">
        <v>54.48</v>
      </c>
      <c r="D211" s="10">
        <v>43.07</v>
      </c>
      <c r="E211" s="10">
        <v>28.97</v>
      </c>
    </row>
    <row r="212" spans="1:5" x14ac:dyDescent="0.2">
      <c r="A212" s="12">
        <v>28216</v>
      </c>
      <c r="B212" s="10">
        <v>16.8</v>
      </c>
      <c r="C212" s="10">
        <v>58.13</v>
      </c>
      <c r="D212" s="10">
        <v>31.58</v>
      </c>
      <c r="E212" s="10">
        <v>28.24</v>
      </c>
    </row>
    <row r="213" spans="1:5" x14ac:dyDescent="0.2">
      <c r="A213" s="12">
        <v>28246</v>
      </c>
      <c r="B213" s="10">
        <v>16.8</v>
      </c>
      <c r="C213" s="10">
        <v>56.38</v>
      </c>
      <c r="D213" s="10">
        <v>32.17</v>
      </c>
      <c r="E213" s="10">
        <v>27.93</v>
      </c>
    </row>
    <row r="214" spans="1:5" x14ac:dyDescent="0.2">
      <c r="A214" s="12">
        <v>28277</v>
      </c>
      <c r="B214" s="10">
        <v>16.86</v>
      </c>
      <c r="C214" s="10">
        <v>52.03</v>
      </c>
      <c r="D214" s="10">
        <v>32.479999999999997</v>
      </c>
      <c r="E214" s="10">
        <v>27.66</v>
      </c>
    </row>
    <row r="215" spans="1:5" x14ac:dyDescent="0.2">
      <c r="A215" s="12">
        <v>28307</v>
      </c>
      <c r="B215" s="10">
        <v>17.07</v>
      </c>
      <c r="C215" s="10">
        <v>45.74</v>
      </c>
      <c r="D215" s="10">
        <v>32.35</v>
      </c>
      <c r="E215" s="10">
        <v>28.25</v>
      </c>
    </row>
    <row r="216" spans="1:5" x14ac:dyDescent="0.2">
      <c r="A216" s="12">
        <v>28338</v>
      </c>
      <c r="B216" s="10">
        <v>17.059999999999999</v>
      </c>
      <c r="C216" s="10">
        <v>43.65</v>
      </c>
      <c r="D216" s="10">
        <v>32.78</v>
      </c>
      <c r="E216" s="10">
        <v>28</v>
      </c>
    </row>
    <row r="217" spans="1:5" x14ac:dyDescent="0.2">
      <c r="A217" s="12">
        <v>28369</v>
      </c>
      <c r="B217" s="10">
        <v>17.07</v>
      </c>
      <c r="C217" s="10">
        <v>42.93</v>
      </c>
      <c r="D217" s="10">
        <v>34.04</v>
      </c>
      <c r="E217" s="10">
        <v>28.19</v>
      </c>
    </row>
    <row r="218" spans="1:5" x14ac:dyDescent="0.2">
      <c r="A218" s="12">
        <v>28399</v>
      </c>
      <c r="B218" s="10">
        <v>17.14</v>
      </c>
      <c r="C218" s="10">
        <v>43.49</v>
      </c>
      <c r="D218" s="10">
        <v>33.83</v>
      </c>
      <c r="E218" s="10">
        <v>28.35</v>
      </c>
    </row>
    <row r="219" spans="1:5" x14ac:dyDescent="0.2">
      <c r="A219" s="12">
        <v>28430</v>
      </c>
      <c r="B219" s="10">
        <v>17.12</v>
      </c>
      <c r="C219" s="10">
        <v>45.96</v>
      </c>
      <c r="D219" s="10">
        <v>33.799999999999997</v>
      </c>
      <c r="E219" s="10">
        <v>28.71</v>
      </c>
    </row>
    <row r="220" spans="1:5" x14ac:dyDescent="0.2">
      <c r="A220" s="12">
        <v>28460</v>
      </c>
      <c r="B220" s="10">
        <v>17.14</v>
      </c>
      <c r="C220" s="10">
        <v>48.58</v>
      </c>
      <c r="D220" s="10">
        <v>33.42</v>
      </c>
      <c r="E220" s="10">
        <v>29.49</v>
      </c>
    </row>
    <row r="221" spans="1:5" x14ac:dyDescent="0.2">
      <c r="A221" s="12">
        <v>28491</v>
      </c>
      <c r="B221" s="10">
        <v>17.399999999999999</v>
      </c>
      <c r="C221" s="10">
        <v>49.46</v>
      </c>
      <c r="D221" s="10">
        <v>32.47</v>
      </c>
      <c r="E221" s="10">
        <v>29.84</v>
      </c>
    </row>
    <row r="222" spans="1:5" x14ac:dyDescent="0.2">
      <c r="A222" s="12">
        <v>28522</v>
      </c>
      <c r="B222" s="10">
        <v>17.37</v>
      </c>
      <c r="C222" s="10">
        <v>51.05</v>
      </c>
      <c r="D222" s="10">
        <v>32.44</v>
      </c>
      <c r="E222" s="10">
        <v>29.53</v>
      </c>
    </row>
    <row r="223" spans="1:5" x14ac:dyDescent="0.2">
      <c r="A223" s="12">
        <v>28550</v>
      </c>
      <c r="B223" s="10">
        <v>17.38</v>
      </c>
      <c r="C223" s="10">
        <v>55.26</v>
      </c>
      <c r="D223" s="10">
        <v>32.630000000000003</v>
      </c>
      <c r="E223" s="10">
        <v>29.42</v>
      </c>
    </row>
    <row r="224" spans="1:5" x14ac:dyDescent="0.2">
      <c r="A224" s="12">
        <v>28581</v>
      </c>
      <c r="B224" s="10">
        <v>17.39</v>
      </c>
      <c r="C224" s="10">
        <v>57.32</v>
      </c>
      <c r="D224" s="10">
        <v>33.1</v>
      </c>
      <c r="E224" s="10">
        <v>29.17</v>
      </c>
    </row>
    <row r="225" spans="1:5" x14ac:dyDescent="0.2">
      <c r="A225" s="12">
        <v>28611</v>
      </c>
      <c r="B225" s="10">
        <v>17.53</v>
      </c>
      <c r="C225" s="10">
        <v>57.39</v>
      </c>
      <c r="D225" s="10">
        <v>32.590000000000003</v>
      </c>
      <c r="E225" s="10">
        <v>29.06</v>
      </c>
    </row>
    <row r="226" spans="1:5" x14ac:dyDescent="0.2">
      <c r="A226" s="12">
        <v>28642</v>
      </c>
      <c r="B226" s="10">
        <v>17.63</v>
      </c>
      <c r="C226" s="10">
        <v>55.58</v>
      </c>
      <c r="D226" s="10">
        <v>32.78</v>
      </c>
      <c r="E226" s="10">
        <v>29.45</v>
      </c>
    </row>
    <row r="227" spans="1:5" x14ac:dyDescent="0.2">
      <c r="A227" s="12">
        <v>28672</v>
      </c>
      <c r="B227" s="10">
        <v>17.649999999999999</v>
      </c>
      <c r="C227" s="10">
        <v>53.25</v>
      </c>
      <c r="D227" s="10">
        <v>34.369999999999997</v>
      </c>
      <c r="E227" s="10">
        <v>29.99</v>
      </c>
    </row>
    <row r="228" spans="1:5" x14ac:dyDescent="0.2">
      <c r="A228" s="12">
        <v>28703</v>
      </c>
      <c r="B228" s="10">
        <v>17.690000000000001</v>
      </c>
      <c r="C228" s="10">
        <v>52.4</v>
      </c>
      <c r="D228" s="10">
        <v>34.93</v>
      </c>
      <c r="E228" s="10">
        <v>30.99</v>
      </c>
    </row>
    <row r="229" spans="1:5" x14ac:dyDescent="0.2">
      <c r="A229" s="12">
        <v>28734</v>
      </c>
      <c r="B229" s="10">
        <v>17.72</v>
      </c>
      <c r="C229" s="10">
        <v>54.49</v>
      </c>
      <c r="D229" s="10">
        <v>34.28</v>
      </c>
      <c r="E229" s="10">
        <v>32</v>
      </c>
    </row>
    <row r="230" spans="1:5" x14ac:dyDescent="0.2">
      <c r="A230" s="12">
        <v>28764</v>
      </c>
      <c r="B230" s="10">
        <v>17.77</v>
      </c>
      <c r="C230" s="10">
        <v>56.21</v>
      </c>
      <c r="D230" s="10">
        <v>33.93</v>
      </c>
      <c r="E230" s="10">
        <v>33.25</v>
      </c>
    </row>
    <row r="231" spans="1:5" x14ac:dyDescent="0.2">
      <c r="A231" s="12">
        <v>28795</v>
      </c>
      <c r="B231" s="10">
        <v>18.16</v>
      </c>
      <c r="C231" s="10">
        <v>55.39</v>
      </c>
      <c r="D231" s="10">
        <v>35.020000000000003</v>
      </c>
      <c r="E231" s="10">
        <v>32.69</v>
      </c>
    </row>
    <row r="232" spans="1:5" x14ac:dyDescent="0.2">
      <c r="A232" s="12">
        <v>28825</v>
      </c>
      <c r="B232" s="10">
        <v>19.59</v>
      </c>
      <c r="C232" s="10">
        <v>55.79</v>
      </c>
      <c r="D232" s="10">
        <v>34.85</v>
      </c>
      <c r="E232" s="10">
        <v>33.049999999999997</v>
      </c>
    </row>
    <row r="233" spans="1:5" x14ac:dyDescent="0.2">
      <c r="A233" s="12">
        <v>28856</v>
      </c>
      <c r="B233" s="10">
        <v>24.82</v>
      </c>
      <c r="C233" s="10">
        <v>57.03</v>
      </c>
      <c r="D233" s="10">
        <v>35.82</v>
      </c>
      <c r="E233" s="10">
        <v>32.33</v>
      </c>
    </row>
    <row r="234" spans="1:5" x14ac:dyDescent="0.2">
      <c r="A234" s="12">
        <v>28887</v>
      </c>
      <c r="B234" s="10">
        <v>28.09</v>
      </c>
      <c r="C234" s="10">
        <v>59.18</v>
      </c>
      <c r="D234" s="10">
        <v>36.19</v>
      </c>
      <c r="E234" s="10">
        <v>36.21</v>
      </c>
    </row>
    <row r="235" spans="1:5" x14ac:dyDescent="0.2">
      <c r="A235" s="12">
        <v>28915</v>
      </c>
      <c r="B235" s="10">
        <v>29.49</v>
      </c>
      <c r="C235" s="10">
        <v>60.32</v>
      </c>
      <c r="D235" s="10">
        <v>35.53</v>
      </c>
      <c r="E235" s="10">
        <v>38.229999999999997</v>
      </c>
    </row>
    <row r="236" spans="1:5" x14ac:dyDescent="0.2">
      <c r="A236" s="12">
        <v>28946</v>
      </c>
      <c r="B236" s="10">
        <v>29.93</v>
      </c>
      <c r="C236" s="10">
        <v>60.37</v>
      </c>
      <c r="D236" s="10">
        <v>36.380000000000003</v>
      </c>
      <c r="E236" s="10">
        <v>39.020000000000003</v>
      </c>
    </row>
    <row r="237" spans="1:5" x14ac:dyDescent="0.2">
      <c r="A237" s="12">
        <v>28976</v>
      </c>
      <c r="B237" s="10">
        <v>39.64</v>
      </c>
      <c r="C237" s="10">
        <v>60.44</v>
      </c>
      <c r="D237" s="10">
        <v>37.14</v>
      </c>
      <c r="E237" s="10">
        <v>38.5</v>
      </c>
    </row>
    <row r="238" spans="1:5" x14ac:dyDescent="0.2">
      <c r="A238" s="12">
        <v>29007</v>
      </c>
      <c r="B238" s="10">
        <v>43.65</v>
      </c>
      <c r="C238" s="10">
        <v>63.18</v>
      </c>
      <c r="D238" s="10">
        <v>38.229999999999997</v>
      </c>
      <c r="E238" s="10">
        <v>38.86</v>
      </c>
    </row>
    <row r="239" spans="1:5" x14ac:dyDescent="0.2">
      <c r="A239" s="12">
        <v>29037</v>
      </c>
      <c r="B239" s="10">
        <v>42.1</v>
      </c>
      <c r="C239" s="10">
        <v>63.53</v>
      </c>
      <c r="D239" s="10">
        <v>40.659999999999997</v>
      </c>
      <c r="E239" s="10">
        <v>37.619999999999997</v>
      </c>
    </row>
    <row r="240" spans="1:5" x14ac:dyDescent="0.2">
      <c r="A240" s="12">
        <v>29068</v>
      </c>
      <c r="B240" s="10">
        <v>43</v>
      </c>
      <c r="C240" s="10">
        <v>61.77</v>
      </c>
      <c r="D240" s="10">
        <v>42.52</v>
      </c>
      <c r="E240" s="10">
        <v>38.53</v>
      </c>
    </row>
    <row r="241" spans="1:5" x14ac:dyDescent="0.2">
      <c r="A241" s="12">
        <v>29099</v>
      </c>
      <c r="B241" s="10">
        <v>43.79</v>
      </c>
      <c r="C241" s="10">
        <v>62.6</v>
      </c>
      <c r="D241" s="10">
        <v>43.21</v>
      </c>
      <c r="E241" s="10">
        <v>39.99</v>
      </c>
    </row>
    <row r="242" spans="1:5" x14ac:dyDescent="0.2">
      <c r="A242" s="12">
        <v>29129</v>
      </c>
      <c r="B242" s="10">
        <v>46.02</v>
      </c>
      <c r="C242" s="10">
        <v>62.75</v>
      </c>
      <c r="D242" s="10">
        <v>45.35</v>
      </c>
      <c r="E242" s="10">
        <v>42.08</v>
      </c>
    </row>
    <row r="243" spans="1:5" x14ac:dyDescent="0.2">
      <c r="A243" s="12">
        <v>29160</v>
      </c>
      <c r="B243" s="10">
        <v>49.75</v>
      </c>
      <c r="C243" s="10">
        <v>64.02</v>
      </c>
      <c r="D243" s="10">
        <v>46.24</v>
      </c>
      <c r="E243" s="10">
        <v>42.67</v>
      </c>
    </row>
    <row r="244" spans="1:5" x14ac:dyDescent="0.2">
      <c r="A244" s="12">
        <v>29190</v>
      </c>
      <c r="B244" s="10">
        <v>48.19</v>
      </c>
      <c r="C244" s="10">
        <v>64.94</v>
      </c>
      <c r="D244" s="10">
        <v>48.81</v>
      </c>
      <c r="E244" s="10">
        <v>44.58</v>
      </c>
    </row>
    <row r="245" spans="1:5" x14ac:dyDescent="0.2">
      <c r="A245" s="12">
        <v>29221</v>
      </c>
      <c r="B245" s="10">
        <v>48.37</v>
      </c>
      <c r="C245" s="10">
        <v>65.19</v>
      </c>
      <c r="D245" s="10">
        <v>50.74</v>
      </c>
      <c r="E245" s="10">
        <v>48.7</v>
      </c>
    </row>
    <row r="246" spans="1:5" x14ac:dyDescent="0.2">
      <c r="A246" s="12">
        <v>29252</v>
      </c>
      <c r="B246" s="10">
        <v>46.84</v>
      </c>
      <c r="C246" s="10">
        <v>67.489999999999995</v>
      </c>
      <c r="D246" s="10">
        <v>50.59</v>
      </c>
      <c r="E246" s="10">
        <v>51.63</v>
      </c>
    </row>
    <row r="247" spans="1:5" x14ac:dyDescent="0.2">
      <c r="A247" s="12">
        <v>29281</v>
      </c>
      <c r="B247" s="10">
        <v>46.63</v>
      </c>
      <c r="C247" s="10">
        <v>64.67</v>
      </c>
      <c r="D247" s="10">
        <v>51.36</v>
      </c>
      <c r="E247" s="10">
        <v>46.31</v>
      </c>
    </row>
    <row r="248" spans="1:5" x14ac:dyDescent="0.2">
      <c r="A248" s="12">
        <v>29312</v>
      </c>
      <c r="B248" s="10">
        <v>46.93</v>
      </c>
      <c r="C248" s="10">
        <v>63.87</v>
      </c>
      <c r="D248" s="10">
        <v>53.54</v>
      </c>
      <c r="E248" s="10">
        <v>44.11</v>
      </c>
    </row>
    <row r="249" spans="1:5" x14ac:dyDescent="0.2">
      <c r="A249" s="12">
        <v>29342</v>
      </c>
      <c r="B249" s="10">
        <v>47.39</v>
      </c>
      <c r="C249" s="10">
        <v>67.900000000000006</v>
      </c>
      <c r="D249" s="10">
        <v>54.14</v>
      </c>
      <c r="E249" s="10">
        <v>41.74</v>
      </c>
    </row>
    <row r="250" spans="1:5" x14ac:dyDescent="0.2">
      <c r="A250" s="12">
        <v>29373</v>
      </c>
      <c r="B250" s="10">
        <v>46.9</v>
      </c>
      <c r="C250" s="10">
        <v>67.400000000000006</v>
      </c>
      <c r="D250" s="10">
        <v>52.48</v>
      </c>
      <c r="E250" s="10">
        <v>40.35</v>
      </c>
    </row>
    <row r="251" spans="1:5" x14ac:dyDescent="0.2">
      <c r="A251" s="12">
        <v>29403</v>
      </c>
      <c r="B251" s="10">
        <v>46.36</v>
      </c>
      <c r="C251" s="10">
        <v>70.28</v>
      </c>
      <c r="D251" s="10">
        <v>52.65</v>
      </c>
      <c r="E251" s="10">
        <v>42.54</v>
      </c>
    </row>
    <row r="252" spans="1:5" x14ac:dyDescent="0.2">
      <c r="A252" s="12">
        <v>29434</v>
      </c>
      <c r="B252" s="10">
        <v>42.49</v>
      </c>
      <c r="C252" s="10">
        <v>73.39</v>
      </c>
      <c r="D252" s="10">
        <v>52.34</v>
      </c>
      <c r="E252" s="10">
        <v>42.5</v>
      </c>
    </row>
    <row r="253" spans="1:5" x14ac:dyDescent="0.2">
      <c r="A253" s="12">
        <v>29465</v>
      </c>
      <c r="B253" s="10">
        <v>42.36</v>
      </c>
      <c r="C253" s="10">
        <v>76.13</v>
      </c>
      <c r="D253" s="10">
        <v>52.48</v>
      </c>
      <c r="E253" s="10">
        <v>40.94</v>
      </c>
    </row>
    <row r="254" spans="1:5" x14ac:dyDescent="0.2">
      <c r="A254" s="12">
        <v>29495</v>
      </c>
      <c r="B254" s="10">
        <v>47.16</v>
      </c>
      <c r="C254" s="10">
        <v>79.239999999999995</v>
      </c>
      <c r="D254" s="10">
        <v>52.46</v>
      </c>
      <c r="E254" s="10">
        <v>40.44</v>
      </c>
    </row>
    <row r="255" spans="1:5" x14ac:dyDescent="0.2">
      <c r="A255" s="12">
        <v>29526</v>
      </c>
      <c r="B255" s="10">
        <v>50.38</v>
      </c>
      <c r="C255" s="10">
        <v>81.5</v>
      </c>
      <c r="D255" s="10">
        <v>53.08</v>
      </c>
      <c r="E255" s="10">
        <v>38.53</v>
      </c>
    </row>
    <row r="256" spans="1:5" x14ac:dyDescent="0.2">
      <c r="A256" s="12">
        <v>29556</v>
      </c>
      <c r="B256" s="10">
        <v>49.61</v>
      </c>
      <c r="C256" s="10">
        <v>74.849999999999994</v>
      </c>
      <c r="D256" s="10">
        <v>54.55</v>
      </c>
      <c r="E256" s="10">
        <v>36.75</v>
      </c>
    </row>
    <row r="257" spans="1:5" x14ac:dyDescent="0.2">
      <c r="A257" s="12">
        <v>29587</v>
      </c>
      <c r="B257" s="10">
        <v>50.03</v>
      </c>
      <c r="C257" s="10">
        <v>74.86</v>
      </c>
      <c r="D257" s="10">
        <v>55.13</v>
      </c>
      <c r="E257" s="10">
        <v>36.630000000000003</v>
      </c>
    </row>
    <row r="258" spans="1:5" x14ac:dyDescent="0.2">
      <c r="A258" s="12">
        <v>29618</v>
      </c>
      <c r="B258" s="10">
        <v>48.38</v>
      </c>
      <c r="C258" s="10">
        <v>72.069999999999993</v>
      </c>
      <c r="D258" s="10">
        <v>60.32</v>
      </c>
      <c r="E258" s="10">
        <v>36.36</v>
      </c>
    </row>
    <row r="259" spans="1:5" x14ac:dyDescent="0.2">
      <c r="A259" s="12">
        <v>29646</v>
      </c>
      <c r="B259" s="10">
        <v>48.07</v>
      </c>
      <c r="C259" s="10">
        <v>71.349999999999994</v>
      </c>
      <c r="D259" s="10">
        <v>59.36</v>
      </c>
      <c r="E259" s="10">
        <v>36.369999999999997</v>
      </c>
    </row>
    <row r="260" spans="1:5" x14ac:dyDescent="0.2">
      <c r="A260" s="12">
        <v>29677</v>
      </c>
      <c r="B260" s="10">
        <v>47.47</v>
      </c>
      <c r="C260" s="10">
        <v>69.84</v>
      </c>
      <c r="D260" s="10">
        <v>41.24</v>
      </c>
      <c r="E260" s="10">
        <v>35.619999999999997</v>
      </c>
    </row>
    <row r="261" spans="1:5" x14ac:dyDescent="0.2">
      <c r="A261" s="12">
        <v>29707</v>
      </c>
      <c r="B261" s="10">
        <v>45.38</v>
      </c>
      <c r="C261" s="10">
        <v>67.77</v>
      </c>
      <c r="D261" s="10">
        <v>55.04</v>
      </c>
      <c r="E261" s="10">
        <v>34.28</v>
      </c>
    </row>
    <row r="262" spans="1:5" x14ac:dyDescent="0.2">
      <c r="A262" s="12">
        <v>29738</v>
      </c>
      <c r="B262" s="10">
        <v>43.32</v>
      </c>
      <c r="C262" s="10">
        <v>67.349999999999994</v>
      </c>
      <c r="D262" s="10">
        <v>54.84</v>
      </c>
      <c r="E262" s="10">
        <v>33.19</v>
      </c>
    </row>
    <row r="263" spans="1:5" x14ac:dyDescent="0.2">
      <c r="A263" s="12">
        <v>29768</v>
      </c>
      <c r="B263" s="10">
        <v>45.32</v>
      </c>
      <c r="C263" s="10">
        <v>66.73</v>
      </c>
      <c r="D263" s="10">
        <v>49.3</v>
      </c>
      <c r="E263" s="10">
        <v>32.57</v>
      </c>
    </row>
    <row r="264" spans="1:5" x14ac:dyDescent="0.2">
      <c r="A264" s="12">
        <v>29799</v>
      </c>
      <c r="B264" s="10">
        <v>46.12</v>
      </c>
      <c r="C264" s="10">
        <v>63.74</v>
      </c>
      <c r="D264" s="10">
        <v>45.92</v>
      </c>
      <c r="E264" s="10">
        <v>34.049999999999997</v>
      </c>
    </row>
    <row r="265" spans="1:5" x14ac:dyDescent="0.2">
      <c r="A265" s="12">
        <v>29830</v>
      </c>
      <c r="B265" s="10">
        <v>46.31</v>
      </c>
      <c r="C265" s="10">
        <v>61.49</v>
      </c>
      <c r="D265" s="10">
        <v>46.01</v>
      </c>
      <c r="E265" s="10">
        <v>32.71</v>
      </c>
    </row>
    <row r="266" spans="1:5" x14ac:dyDescent="0.2">
      <c r="A266" s="12">
        <v>29860</v>
      </c>
      <c r="B266" s="10">
        <v>47.02</v>
      </c>
      <c r="C266" s="10">
        <v>60.2</v>
      </c>
      <c r="D266" s="10">
        <v>45.7</v>
      </c>
      <c r="E266" s="10">
        <v>31.89</v>
      </c>
    </row>
    <row r="267" spans="1:5" x14ac:dyDescent="0.2">
      <c r="A267" s="12">
        <v>29891</v>
      </c>
      <c r="B267" s="10">
        <v>47.69</v>
      </c>
      <c r="C267" s="10">
        <v>59.31</v>
      </c>
      <c r="D267" s="10">
        <v>43.07</v>
      </c>
      <c r="E267" s="10">
        <v>31.06</v>
      </c>
    </row>
    <row r="268" spans="1:5" x14ac:dyDescent="0.2">
      <c r="A268" s="12">
        <v>29921</v>
      </c>
      <c r="B268" s="10">
        <v>47.25</v>
      </c>
      <c r="C268" s="10">
        <v>57.88</v>
      </c>
      <c r="D268" s="10">
        <v>41.51</v>
      </c>
      <c r="E268" s="10">
        <v>31.79</v>
      </c>
    </row>
    <row r="269" spans="1:5" x14ac:dyDescent="0.2">
      <c r="A269" s="12">
        <v>29952</v>
      </c>
      <c r="B269" s="10">
        <v>46.33</v>
      </c>
      <c r="C269" s="10">
        <v>58.23</v>
      </c>
      <c r="D269" s="10">
        <v>38.79</v>
      </c>
      <c r="E269" s="10">
        <v>31.91</v>
      </c>
    </row>
    <row r="270" spans="1:5" x14ac:dyDescent="0.2">
      <c r="A270" s="12">
        <v>29983</v>
      </c>
      <c r="B270" s="10">
        <v>41.93</v>
      </c>
      <c r="C270" s="10">
        <v>57.41</v>
      </c>
      <c r="D270" s="10">
        <v>41.43</v>
      </c>
      <c r="E270" s="10">
        <v>31.53</v>
      </c>
    </row>
    <row r="271" spans="1:5" x14ac:dyDescent="0.2">
      <c r="A271" s="12">
        <v>30011</v>
      </c>
      <c r="B271" s="10">
        <v>39.53</v>
      </c>
      <c r="C271" s="10">
        <v>56.4</v>
      </c>
      <c r="D271" s="10">
        <v>40.44</v>
      </c>
      <c r="E271" s="10">
        <v>29.94</v>
      </c>
    </row>
    <row r="272" spans="1:5" x14ac:dyDescent="0.2">
      <c r="A272" s="12">
        <v>30042</v>
      </c>
      <c r="B272" s="10">
        <v>43.65</v>
      </c>
      <c r="C272" s="10">
        <v>56.74</v>
      </c>
      <c r="D272" s="10">
        <v>39.11</v>
      </c>
      <c r="E272" s="10">
        <v>29.37</v>
      </c>
    </row>
    <row r="273" spans="1:5" x14ac:dyDescent="0.2">
      <c r="A273" s="12">
        <v>30072</v>
      </c>
      <c r="B273" s="10">
        <v>45.9</v>
      </c>
      <c r="C273" s="10">
        <v>56.3</v>
      </c>
      <c r="D273" s="10">
        <v>38.590000000000003</v>
      </c>
      <c r="E273" s="10">
        <v>29.07</v>
      </c>
    </row>
    <row r="274" spans="1:5" x14ac:dyDescent="0.2">
      <c r="A274" s="12">
        <v>30103</v>
      </c>
      <c r="B274" s="10">
        <v>45.29</v>
      </c>
      <c r="C274" s="10">
        <v>53.81</v>
      </c>
      <c r="D274" s="10">
        <v>36.75</v>
      </c>
      <c r="E274" s="10">
        <v>26.91</v>
      </c>
    </row>
    <row r="275" spans="1:5" x14ac:dyDescent="0.2">
      <c r="A275" s="12">
        <v>30133</v>
      </c>
      <c r="B275" s="10">
        <v>44.36</v>
      </c>
      <c r="C275" s="10">
        <v>51.83</v>
      </c>
      <c r="D275" s="10">
        <v>35.79</v>
      </c>
      <c r="E275" s="10">
        <v>28.18</v>
      </c>
    </row>
    <row r="276" spans="1:5" x14ac:dyDescent="0.2">
      <c r="A276" s="12">
        <v>30164</v>
      </c>
      <c r="B276" s="10">
        <v>43.53</v>
      </c>
      <c r="C276" s="10">
        <v>49.74</v>
      </c>
      <c r="D276" s="10">
        <v>35.880000000000003</v>
      </c>
      <c r="E276" s="10">
        <v>28.25</v>
      </c>
    </row>
    <row r="277" spans="1:5" x14ac:dyDescent="0.2">
      <c r="A277" s="12">
        <v>30195</v>
      </c>
      <c r="B277" s="10">
        <v>45.06</v>
      </c>
      <c r="C277" s="10">
        <v>48.62</v>
      </c>
      <c r="D277" s="10">
        <v>35.82</v>
      </c>
      <c r="E277" s="10">
        <v>28</v>
      </c>
    </row>
    <row r="278" spans="1:5" x14ac:dyDescent="0.2">
      <c r="A278" s="12">
        <v>30225</v>
      </c>
      <c r="B278" s="10">
        <v>45.91</v>
      </c>
      <c r="C278" s="10">
        <v>46.54</v>
      </c>
      <c r="D278" s="10">
        <v>36.24</v>
      </c>
      <c r="E278" s="10">
        <v>27.89</v>
      </c>
    </row>
    <row r="279" spans="1:5" x14ac:dyDescent="0.2">
      <c r="A279" s="12">
        <v>30256</v>
      </c>
      <c r="B279" s="10">
        <v>44.66</v>
      </c>
      <c r="C279" s="10">
        <v>48.79</v>
      </c>
      <c r="D279" s="10">
        <v>35.700000000000003</v>
      </c>
      <c r="E279" s="10">
        <v>27.64</v>
      </c>
    </row>
    <row r="280" spans="1:5" x14ac:dyDescent="0.2">
      <c r="A280" s="12">
        <v>30286</v>
      </c>
      <c r="B280" s="10">
        <v>42.01</v>
      </c>
      <c r="C280" s="10">
        <v>49.19</v>
      </c>
      <c r="D280" s="10">
        <v>35.659999999999997</v>
      </c>
      <c r="E280" s="10">
        <v>28.03</v>
      </c>
    </row>
    <row r="281" spans="1:5" x14ac:dyDescent="0.2">
      <c r="A281" s="12">
        <v>30317</v>
      </c>
      <c r="B281" s="10">
        <v>40.74</v>
      </c>
      <c r="C281" s="10">
        <v>48.87</v>
      </c>
      <c r="D281" s="10">
        <v>37.770000000000003</v>
      </c>
      <c r="E281" s="10">
        <v>29.34</v>
      </c>
    </row>
    <row r="282" spans="1:5" x14ac:dyDescent="0.2">
      <c r="A282" s="12">
        <v>30348</v>
      </c>
      <c r="B282" s="10">
        <v>38.89</v>
      </c>
      <c r="C282" s="10">
        <v>50.13</v>
      </c>
      <c r="D282" s="10">
        <v>37.630000000000003</v>
      </c>
      <c r="E282" s="10">
        <v>31.83</v>
      </c>
    </row>
    <row r="283" spans="1:5" x14ac:dyDescent="0.2">
      <c r="A283" s="12">
        <v>30376</v>
      </c>
      <c r="B283" s="10">
        <v>37.82</v>
      </c>
      <c r="C283" s="10">
        <v>51.54</v>
      </c>
      <c r="D283" s="10">
        <v>37.58</v>
      </c>
      <c r="E283" s="10">
        <v>32.700000000000003</v>
      </c>
    </row>
    <row r="284" spans="1:5" x14ac:dyDescent="0.2">
      <c r="A284" s="12">
        <v>30407</v>
      </c>
      <c r="B284" s="10">
        <v>39.409999999999997</v>
      </c>
      <c r="C284" s="10">
        <v>54.38</v>
      </c>
      <c r="D284" s="10">
        <v>35.49</v>
      </c>
      <c r="E284" s="10">
        <v>33.93</v>
      </c>
    </row>
    <row r="285" spans="1:5" x14ac:dyDescent="0.2">
      <c r="A285" s="12">
        <v>30437</v>
      </c>
      <c r="B285" s="10">
        <v>39.25</v>
      </c>
      <c r="C285" s="10">
        <v>55.9</v>
      </c>
      <c r="D285" s="10">
        <v>33.5</v>
      </c>
      <c r="E285" s="10">
        <v>35.6</v>
      </c>
    </row>
    <row r="286" spans="1:5" x14ac:dyDescent="0.2">
      <c r="A286" s="12">
        <v>30468</v>
      </c>
      <c r="B286" s="10">
        <v>39.96</v>
      </c>
      <c r="C286" s="10">
        <v>54.67</v>
      </c>
      <c r="D286" s="10">
        <v>35.409999999999997</v>
      </c>
      <c r="E286" s="10">
        <v>35.29</v>
      </c>
    </row>
    <row r="287" spans="1:5" x14ac:dyDescent="0.2">
      <c r="A287" s="12">
        <v>30498</v>
      </c>
      <c r="B287" s="10">
        <v>40.119999999999997</v>
      </c>
      <c r="C287" s="10">
        <v>56.32</v>
      </c>
      <c r="D287" s="10">
        <v>33.25</v>
      </c>
      <c r="E287" s="10">
        <v>35.97</v>
      </c>
    </row>
    <row r="288" spans="1:5" x14ac:dyDescent="0.2">
      <c r="A288" s="12">
        <v>30529</v>
      </c>
      <c r="B288" s="10">
        <v>40.520000000000003</v>
      </c>
      <c r="C288" s="10">
        <v>63.7</v>
      </c>
      <c r="D288" s="10">
        <v>32.630000000000003</v>
      </c>
      <c r="E288" s="10">
        <v>36.770000000000003</v>
      </c>
    </row>
    <row r="289" spans="1:5" x14ac:dyDescent="0.2">
      <c r="A289" s="12">
        <v>30560</v>
      </c>
      <c r="B289" s="10">
        <v>39.840000000000003</v>
      </c>
      <c r="C289" s="10">
        <v>65.459999999999994</v>
      </c>
      <c r="D289" s="10">
        <v>32.74</v>
      </c>
      <c r="E289" s="10">
        <v>36.57</v>
      </c>
    </row>
    <row r="290" spans="1:5" x14ac:dyDescent="0.2">
      <c r="A290" s="12">
        <v>30590</v>
      </c>
      <c r="B290" s="10">
        <v>39.19</v>
      </c>
      <c r="C290" s="10">
        <v>64.5</v>
      </c>
      <c r="D290" s="10">
        <v>34.409999999999997</v>
      </c>
      <c r="E290" s="10">
        <v>35.31</v>
      </c>
    </row>
    <row r="291" spans="1:5" x14ac:dyDescent="0.2">
      <c r="A291" s="12">
        <v>30621</v>
      </c>
      <c r="B291" s="10">
        <v>38.4</v>
      </c>
      <c r="C291" s="10">
        <v>62.65</v>
      </c>
      <c r="D291" s="10">
        <v>34.32</v>
      </c>
      <c r="E291" s="10">
        <v>34.42</v>
      </c>
    </row>
    <row r="292" spans="1:5" x14ac:dyDescent="0.2">
      <c r="A292" s="12">
        <v>30651</v>
      </c>
      <c r="B292" s="10">
        <v>38.01</v>
      </c>
      <c r="C292" s="10">
        <v>61.53</v>
      </c>
      <c r="D292" s="10">
        <v>34.229999999999997</v>
      </c>
      <c r="E292" s="10">
        <v>34.93</v>
      </c>
    </row>
    <row r="293" spans="1:5" x14ac:dyDescent="0.2">
      <c r="A293" s="12">
        <v>30682</v>
      </c>
      <c r="B293" s="10">
        <v>38.57</v>
      </c>
      <c r="C293" s="10">
        <v>62.89</v>
      </c>
      <c r="D293" s="10">
        <v>34.799999999999997</v>
      </c>
      <c r="E293" s="10">
        <v>34.520000000000003</v>
      </c>
    </row>
    <row r="294" spans="1:5" x14ac:dyDescent="0.2">
      <c r="A294" s="12">
        <v>30713</v>
      </c>
      <c r="B294" s="10">
        <v>38.96</v>
      </c>
      <c r="C294" s="10">
        <v>62.14</v>
      </c>
      <c r="D294" s="10">
        <v>35.01</v>
      </c>
      <c r="E294" s="10">
        <v>34.18</v>
      </c>
    </row>
    <row r="295" spans="1:5" x14ac:dyDescent="0.2">
      <c r="A295" s="12">
        <v>30742</v>
      </c>
      <c r="B295" s="10">
        <v>39.119999999999997</v>
      </c>
      <c r="C295" s="10">
        <v>63.6</v>
      </c>
      <c r="D295" s="10">
        <v>37.74</v>
      </c>
      <c r="E295" s="10">
        <v>34.299999999999997</v>
      </c>
    </row>
    <row r="296" spans="1:5" x14ac:dyDescent="0.2">
      <c r="A296" s="12">
        <v>30773</v>
      </c>
      <c r="B296" s="10">
        <v>39.130000000000003</v>
      </c>
      <c r="C296" s="10">
        <v>63.84</v>
      </c>
      <c r="D296" s="10">
        <v>35.29</v>
      </c>
      <c r="E296" s="10">
        <v>33.409999999999997</v>
      </c>
    </row>
    <row r="297" spans="1:5" x14ac:dyDescent="0.2">
      <c r="A297" s="12">
        <v>30803</v>
      </c>
      <c r="B297" s="10">
        <v>38.93</v>
      </c>
      <c r="C297" s="10">
        <v>66.13</v>
      </c>
      <c r="D297" s="10">
        <v>37.64</v>
      </c>
      <c r="E297" s="10">
        <v>31.79</v>
      </c>
    </row>
    <row r="298" spans="1:5" x14ac:dyDescent="0.2">
      <c r="A298" s="12">
        <v>30834</v>
      </c>
      <c r="B298" s="10">
        <v>38.340000000000003</v>
      </c>
      <c r="C298" s="10">
        <v>62.74</v>
      </c>
      <c r="D298" s="10">
        <v>38.94</v>
      </c>
      <c r="E298" s="10">
        <v>31.25</v>
      </c>
    </row>
    <row r="299" spans="1:5" x14ac:dyDescent="0.2">
      <c r="A299" s="12">
        <v>30864</v>
      </c>
      <c r="B299" s="10">
        <v>36.950000000000003</v>
      </c>
      <c r="C299" s="10">
        <v>56.75</v>
      </c>
      <c r="D299" s="10">
        <v>41.43</v>
      </c>
      <c r="E299" s="10">
        <v>29.46</v>
      </c>
    </row>
    <row r="300" spans="1:5" x14ac:dyDescent="0.2">
      <c r="A300" s="12">
        <v>30895</v>
      </c>
      <c r="B300" s="10">
        <v>37.17</v>
      </c>
      <c r="C300" s="10">
        <v>55.65</v>
      </c>
      <c r="D300" s="10">
        <v>42.02</v>
      </c>
      <c r="E300" s="10">
        <v>29.13</v>
      </c>
    </row>
    <row r="301" spans="1:5" x14ac:dyDescent="0.2">
      <c r="A301" s="12">
        <v>30926</v>
      </c>
      <c r="B301" s="10">
        <v>37.35</v>
      </c>
      <c r="C301" s="10">
        <v>55.34</v>
      </c>
      <c r="D301" s="10">
        <v>42.02</v>
      </c>
      <c r="E301" s="10">
        <v>27.37</v>
      </c>
    </row>
    <row r="302" spans="1:5" x14ac:dyDescent="0.2">
      <c r="A302" s="12">
        <v>30956</v>
      </c>
      <c r="B302" s="10">
        <v>36.78</v>
      </c>
      <c r="C302" s="10">
        <v>54.22</v>
      </c>
      <c r="D302" s="10">
        <v>43.26</v>
      </c>
      <c r="E302" s="10">
        <v>27.39</v>
      </c>
    </row>
    <row r="303" spans="1:5" x14ac:dyDescent="0.2">
      <c r="A303" s="12">
        <v>30987</v>
      </c>
      <c r="B303" s="10">
        <v>36.68</v>
      </c>
      <c r="C303" s="10">
        <v>52.59</v>
      </c>
      <c r="D303" s="10">
        <v>42</v>
      </c>
      <c r="E303" s="10">
        <v>29.35</v>
      </c>
    </row>
    <row r="304" spans="1:5" x14ac:dyDescent="0.2">
      <c r="A304" s="12">
        <v>31017</v>
      </c>
      <c r="B304" s="10">
        <v>35.909999999999997</v>
      </c>
      <c r="C304" s="10">
        <v>50.87</v>
      </c>
      <c r="D304" s="10">
        <v>41.8</v>
      </c>
      <c r="E304" s="10">
        <v>28.53</v>
      </c>
    </row>
    <row r="305" spans="1:5" x14ac:dyDescent="0.2">
      <c r="A305" s="12">
        <v>31048</v>
      </c>
      <c r="B305" s="10">
        <v>35.909999999999997</v>
      </c>
      <c r="C305" s="10">
        <v>51.38</v>
      </c>
      <c r="D305" s="10">
        <v>41.79</v>
      </c>
      <c r="E305" s="10">
        <v>28.52</v>
      </c>
    </row>
    <row r="306" spans="1:5" x14ac:dyDescent="0.2">
      <c r="A306" s="12">
        <v>31079</v>
      </c>
      <c r="B306" s="10">
        <v>37.33</v>
      </c>
      <c r="C306" s="10">
        <v>51.64</v>
      </c>
      <c r="D306" s="10">
        <v>41.59</v>
      </c>
      <c r="E306" s="10">
        <v>28.97</v>
      </c>
    </row>
    <row r="307" spans="1:5" x14ac:dyDescent="0.2">
      <c r="A307" s="12">
        <v>31107</v>
      </c>
      <c r="B307" s="10">
        <v>37.11</v>
      </c>
      <c r="C307" s="10">
        <v>52.89</v>
      </c>
      <c r="D307" s="10">
        <v>31.83</v>
      </c>
      <c r="E307" s="10">
        <v>29.08</v>
      </c>
    </row>
    <row r="308" spans="1:5" x14ac:dyDescent="0.2">
      <c r="A308" s="12">
        <v>31138</v>
      </c>
      <c r="B308" s="10">
        <v>36.92</v>
      </c>
      <c r="C308" s="10">
        <v>53.12</v>
      </c>
      <c r="D308" s="10">
        <v>32.299999999999997</v>
      </c>
      <c r="E308" s="10">
        <v>30</v>
      </c>
    </row>
    <row r="309" spans="1:5" x14ac:dyDescent="0.2">
      <c r="A309" s="12">
        <v>31168</v>
      </c>
      <c r="B309" s="10">
        <v>35.450000000000003</v>
      </c>
      <c r="C309" s="10">
        <v>50.8</v>
      </c>
      <c r="D309" s="10">
        <v>35.86</v>
      </c>
      <c r="E309" s="10">
        <v>30.08</v>
      </c>
    </row>
    <row r="310" spans="1:5" x14ac:dyDescent="0.2">
      <c r="A310" s="12">
        <v>31199</v>
      </c>
      <c r="B310" s="10">
        <v>35.299999999999997</v>
      </c>
      <c r="C310" s="10">
        <v>49.17</v>
      </c>
      <c r="D310" s="10">
        <v>33.49</v>
      </c>
      <c r="E310" s="10">
        <v>28.59</v>
      </c>
    </row>
    <row r="311" spans="1:5" x14ac:dyDescent="0.2">
      <c r="A311" s="12">
        <v>31229</v>
      </c>
      <c r="B311" s="10">
        <v>35.369999999999997</v>
      </c>
      <c r="C311" s="10">
        <v>47.13</v>
      </c>
      <c r="D311" s="10">
        <v>33.200000000000003</v>
      </c>
      <c r="E311" s="10">
        <v>28.35</v>
      </c>
    </row>
    <row r="312" spans="1:5" x14ac:dyDescent="0.2">
      <c r="A312" s="12">
        <v>31260</v>
      </c>
      <c r="B312" s="10">
        <v>35.9</v>
      </c>
      <c r="C312" s="10">
        <v>46.03</v>
      </c>
      <c r="D312" s="10">
        <v>31.94</v>
      </c>
      <c r="E312" s="10">
        <v>28.04</v>
      </c>
    </row>
    <row r="313" spans="1:5" x14ac:dyDescent="0.2">
      <c r="A313" s="12">
        <v>31291</v>
      </c>
      <c r="B313" s="10">
        <v>35.840000000000003</v>
      </c>
      <c r="C313" s="10">
        <v>45.06</v>
      </c>
      <c r="D313" s="10">
        <v>30.37</v>
      </c>
      <c r="E313" s="10">
        <v>27.09</v>
      </c>
    </row>
    <row r="314" spans="1:5" x14ac:dyDescent="0.2">
      <c r="A314" s="12">
        <v>31321</v>
      </c>
      <c r="B314" s="10">
        <v>36.57</v>
      </c>
      <c r="C314" s="10">
        <v>44.39</v>
      </c>
      <c r="D314" s="10">
        <v>29.74</v>
      </c>
      <c r="E314" s="10">
        <v>26.77</v>
      </c>
    </row>
    <row r="315" spans="1:5" x14ac:dyDescent="0.2">
      <c r="A315" s="12">
        <v>31352</v>
      </c>
      <c r="B315" s="10">
        <v>37.78</v>
      </c>
      <c r="C315" s="10">
        <v>45.41</v>
      </c>
      <c r="D315" s="10">
        <v>30.88</v>
      </c>
      <c r="E315" s="10">
        <v>26.05</v>
      </c>
    </row>
    <row r="316" spans="1:5" x14ac:dyDescent="0.2">
      <c r="A316" s="12">
        <v>31382</v>
      </c>
      <c r="B316" s="10">
        <v>34.270000000000003</v>
      </c>
      <c r="C316" s="10">
        <v>46.27</v>
      </c>
      <c r="D316" s="10">
        <v>31</v>
      </c>
      <c r="E316" s="10">
        <v>27.35</v>
      </c>
    </row>
    <row r="317" spans="1:5" x14ac:dyDescent="0.2">
      <c r="A317" s="12">
        <v>31413</v>
      </c>
      <c r="B317" s="10">
        <v>34.08</v>
      </c>
      <c r="C317" s="10">
        <v>46.12</v>
      </c>
      <c r="D317" s="10">
        <v>30.05</v>
      </c>
      <c r="E317" s="10">
        <v>28.2</v>
      </c>
    </row>
    <row r="318" spans="1:5" x14ac:dyDescent="0.2">
      <c r="A318" s="12">
        <v>31444</v>
      </c>
      <c r="B318" s="10">
        <v>25.35</v>
      </c>
      <c r="C318" s="10">
        <v>44.79</v>
      </c>
      <c r="D318" s="10">
        <v>29.26</v>
      </c>
      <c r="E318" s="10">
        <v>27.99</v>
      </c>
    </row>
    <row r="319" spans="1:5" x14ac:dyDescent="0.2">
      <c r="A319" s="12">
        <v>31472</v>
      </c>
      <c r="B319" s="10">
        <v>21.15</v>
      </c>
      <c r="C319" s="10">
        <v>45.4</v>
      </c>
      <c r="D319" s="10">
        <v>29.52</v>
      </c>
      <c r="E319" s="10">
        <v>28.87</v>
      </c>
    </row>
    <row r="320" spans="1:5" x14ac:dyDescent="0.2">
      <c r="A320" s="12">
        <v>31503</v>
      </c>
      <c r="B320" s="10">
        <v>19.64</v>
      </c>
      <c r="C320" s="10">
        <v>45.51</v>
      </c>
      <c r="D320" s="10">
        <v>28.63</v>
      </c>
      <c r="E320" s="10">
        <v>28.62</v>
      </c>
    </row>
    <row r="321" spans="1:5" x14ac:dyDescent="0.2">
      <c r="A321" s="12">
        <v>31533</v>
      </c>
      <c r="B321" s="10">
        <v>21.26</v>
      </c>
      <c r="C321" s="10">
        <v>43.92</v>
      </c>
      <c r="D321" s="10">
        <v>27.89</v>
      </c>
      <c r="E321" s="10">
        <v>28.63</v>
      </c>
    </row>
    <row r="322" spans="1:5" x14ac:dyDescent="0.2">
      <c r="A322" s="12">
        <v>31564</v>
      </c>
      <c r="B322" s="10">
        <v>18.62</v>
      </c>
      <c r="C322" s="10">
        <v>42.61</v>
      </c>
      <c r="D322" s="10">
        <v>27.41</v>
      </c>
      <c r="E322" s="10">
        <v>29.06</v>
      </c>
    </row>
    <row r="323" spans="1:5" x14ac:dyDescent="0.2">
      <c r="A323" s="12">
        <v>31594</v>
      </c>
      <c r="B323" s="10">
        <v>16.010000000000002</v>
      </c>
      <c r="C323" s="10">
        <v>40.65</v>
      </c>
      <c r="D323" s="10">
        <v>26.09</v>
      </c>
      <c r="E323" s="10">
        <v>27.88</v>
      </c>
    </row>
    <row r="324" spans="1:5" x14ac:dyDescent="0.2">
      <c r="A324" s="12">
        <v>31625</v>
      </c>
      <c r="B324" s="10">
        <v>20.43</v>
      </c>
      <c r="C324" s="10">
        <v>39.9</v>
      </c>
      <c r="D324" s="10">
        <v>26.45</v>
      </c>
      <c r="E324" s="10">
        <v>27.73</v>
      </c>
    </row>
    <row r="325" spans="1:5" x14ac:dyDescent="0.2">
      <c r="A325" s="12">
        <v>31656</v>
      </c>
      <c r="B325" s="10">
        <v>21.02</v>
      </c>
      <c r="C325" s="10">
        <v>39.65</v>
      </c>
      <c r="D325" s="10">
        <v>25.39</v>
      </c>
      <c r="E325" s="10">
        <v>28.98</v>
      </c>
    </row>
    <row r="326" spans="1:5" x14ac:dyDescent="0.2">
      <c r="A326" s="12">
        <v>31686</v>
      </c>
      <c r="B326" s="10">
        <v>20.53</v>
      </c>
      <c r="C326" s="10">
        <v>40.700000000000003</v>
      </c>
      <c r="D326" s="10">
        <v>25.32</v>
      </c>
      <c r="E326" s="10">
        <v>28.33</v>
      </c>
    </row>
    <row r="327" spans="1:5" x14ac:dyDescent="0.2">
      <c r="A327" s="12">
        <v>31717</v>
      </c>
      <c r="B327" s="10">
        <v>21.38</v>
      </c>
      <c r="C327" s="10">
        <v>41.23</v>
      </c>
      <c r="D327" s="10">
        <v>25.09</v>
      </c>
      <c r="E327" s="10">
        <v>27.85</v>
      </c>
    </row>
    <row r="328" spans="1:5" x14ac:dyDescent="0.2">
      <c r="A328" s="12">
        <v>31747</v>
      </c>
      <c r="B328" s="10">
        <v>22.73</v>
      </c>
      <c r="C328" s="10">
        <v>40.520000000000003</v>
      </c>
      <c r="D328" s="10">
        <v>25.12</v>
      </c>
      <c r="E328" s="10">
        <v>28.04</v>
      </c>
    </row>
    <row r="329" spans="1:5" x14ac:dyDescent="0.2">
      <c r="A329" s="12">
        <v>31778</v>
      </c>
      <c r="B329" s="10">
        <v>24.76</v>
      </c>
      <c r="C329" s="10">
        <v>42.48</v>
      </c>
      <c r="D329" s="10">
        <v>25.18</v>
      </c>
      <c r="E329" s="10">
        <v>28.33</v>
      </c>
    </row>
    <row r="330" spans="1:5" x14ac:dyDescent="0.2">
      <c r="A330" s="12">
        <v>31809</v>
      </c>
      <c r="B330" s="10">
        <v>23.58</v>
      </c>
      <c r="C330" s="10">
        <v>43.08</v>
      </c>
      <c r="D330" s="10">
        <v>26.4</v>
      </c>
      <c r="E330" s="10">
        <v>29.91</v>
      </c>
    </row>
    <row r="331" spans="1:5" x14ac:dyDescent="0.2">
      <c r="A331" s="12">
        <v>31837</v>
      </c>
      <c r="B331" s="10">
        <v>24.22</v>
      </c>
      <c r="C331" s="10">
        <v>43.24</v>
      </c>
      <c r="D331" s="10">
        <v>27.01</v>
      </c>
      <c r="E331" s="10">
        <v>31.4</v>
      </c>
    </row>
    <row r="332" spans="1:5" x14ac:dyDescent="0.2">
      <c r="A332" s="12">
        <v>31868</v>
      </c>
      <c r="B332" s="10">
        <v>24.17</v>
      </c>
      <c r="C332" s="10">
        <v>43.88</v>
      </c>
      <c r="D332" s="10">
        <v>27.86</v>
      </c>
      <c r="E332" s="10">
        <v>32.07</v>
      </c>
    </row>
    <row r="333" spans="1:5" x14ac:dyDescent="0.2">
      <c r="A333" s="12">
        <v>31898</v>
      </c>
      <c r="B333" s="10">
        <v>24.81</v>
      </c>
      <c r="C333" s="10">
        <v>46.4</v>
      </c>
      <c r="D333" s="10">
        <v>29.29</v>
      </c>
      <c r="E333" s="10">
        <v>32.85</v>
      </c>
    </row>
    <row r="334" spans="1:5" x14ac:dyDescent="0.2">
      <c r="A334" s="12">
        <v>31929</v>
      </c>
      <c r="B334" s="10">
        <v>24.91</v>
      </c>
      <c r="C334" s="10">
        <v>45.94</v>
      </c>
      <c r="D334" s="10">
        <v>29.69</v>
      </c>
      <c r="E334" s="10">
        <v>33.869999999999997</v>
      </c>
    </row>
    <row r="335" spans="1:5" x14ac:dyDescent="0.2">
      <c r="A335" s="12">
        <v>31959</v>
      </c>
      <c r="B335" s="10">
        <v>26.04</v>
      </c>
      <c r="C335" s="10">
        <v>44.34</v>
      </c>
      <c r="D335" s="10">
        <v>30.6</v>
      </c>
      <c r="E335" s="10">
        <v>36.74</v>
      </c>
    </row>
    <row r="336" spans="1:5" x14ac:dyDescent="0.2">
      <c r="A336" s="12">
        <v>31990</v>
      </c>
      <c r="B336" s="10">
        <v>25.1</v>
      </c>
      <c r="C336" s="10">
        <v>43.36</v>
      </c>
      <c r="D336" s="10">
        <v>30.58</v>
      </c>
      <c r="E336" s="10">
        <v>39.159999999999997</v>
      </c>
    </row>
    <row r="337" spans="1:5" x14ac:dyDescent="0.2">
      <c r="A337" s="12">
        <v>32021</v>
      </c>
      <c r="B337" s="10">
        <v>24.37</v>
      </c>
      <c r="C337" s="10">
        <v>45.94</v>
      </c>
      <c r="D337" s="10">
        <v>30.21</v>
      </c>
      <c r="E337" s="10">
        <v>38.54</v>
      </c>
    </row>
    <row r="338" spans="1:5" x14ac:dyDescent="0.2">
      <c r="A338" s="12">
        <v>32051</v>
      </c>
      <c r="B338" s="10">
        <v>24.86</v>
      </c>
      <c r="C338" s="10">
        <v>46.82</v>
      </c>
      <c r="D338" s="10">
        <v>31.04</v>
      </c>
      <c r="E338" s="10">
        <v>42.15</v>
      </c>
    </row>
    <row r="339" spans="1:5" x14ac:dyDescent="0.2">
      <c r="A339" s="12">
        <v>32082</v>
      </c>
      <c r="B339" s="10">
        <v>23.98</v>
      </c>
      <c r="C339" s="10">
        <v>48.95</v>
      </c>
      <c r="D339" s="10">
        <v>30.95</v>
      </c>
      <c r="E339" s="10">
        <v>41.82</v>
      </c>
    </row>
    <row r="340" spans="1:5" x14ac:dyDescent="0.2">
      <c r="A340" s="12">
        <v>32112</v>
      </c>
      <c r="B340" s="10">
        <v>23.41</v>
      </c>
      <c r="C340" s="10">
        <v>51</v>
      </c>
      <c r="D340" s="10">
        <v>31.35</v>
      </c>
      <c r="E340" s="10">
        <v>46.01</v>
      </c>
    </row>
    <row r="341" spans="1:5" x14ac:dyDescent="0.2">
      <c r="A341" s="12">
        <v>32143</v>
      </c>
      <c r="B341" s="10">
        <v>23.37</v>
      </c>
      <c r="C341" s="10">
        <v>53.4</v>
      </c>
      <c r="D341" s="10">
        <v>32.1</v>
      </c>
      <c r="E341" s="10">
        <v>47.21</v>
      </c>
    </row>
    <row r="342" spans="1:5" x14ac:dyDescent="0.2">
      <c r="A342" s="12">
        <v>32174</v>
      </c>
      <c r="B342" s="10">
        <v>22.04</v>
      </c>
      <c r="C342" s="10">
        <v>52.29</v>
      </c>
      <c r="D342" s="10">
        <v>32.82</v>
      </c>
      <c r="E342" s="10">
        <v>47.37</v>
      </c>
    </row>
    <row r="343" spans="1:5" x14ac:dyDescent="0.2">
      <c r="A343" s="12">
        <v>32203</v>
      </c>
      <c r="B343" s="10">
        <v>20.89</v>
      </c>
      <c r="C343" s="10">
        <v>52.43</v>
      </c>
      <c r="D343" s="10">
        <v>33.92</v>
      </c>
      <c r="E343" s="10">
        <v>55.01</v>
      </c>
    </row>
    <row r="344" spans="1:5" x14ac:dyDescent="0.2">
      <c r="A344" s="12">
        <v>32234</v>
      </c>
      <c r="B344" s="10">
        <v>22.71</v>
      </c>
      <c r="C344" s="10">
        <v>53.13</v>
      </c>
      <c r="D344" s="10">
        <v>32.840000000000003</v>
      </c>
      <c r="E344" s="10">
        <v>55.51</v>
      </c>
    </row>
    <row r="345" spans="1:5" x14ac:dyDescent="0.2">
      <c r="A345" s="12">
        <v>32264</v>
      </c>
      <c r="B345" s="10">
        <v>22.41</v>
      </c>
      <c r="C345" s="10">
        <v>54.41</v>
      </c>
      <c r="D345" s="10">
        <v>34.72</v>
      </c>
      <c r="E345" s="10">
        <v>62.08</v>
      </c>
    </row>
    <row r="346" spans="1:5" x14ac:dyDescent="0.2">
      <c r="A346" s="12">
        <v>32295</v>
      </c>
      <c r="B346" s="10">
        <v>21.66</v>
      </c>
      <c r="C346" s="10">
        <v>63.2</v>
      </c>
      <c r="D346" s="10">
        <v>34.92</v>
      </c>
      <c r="E346" s="10">
        <v>69.650000000000006</v>
      </c>
    </row>
    <row r="347" spans="1:5" x14ac:dyDescent="0.2">
      <c r="A347" s="12">
        <v>32325</v>
      </c>
      <c r="B347" s="10">
        <v>21.01</v>
      </c>
      <c r="C347" s="10">
        <v>64</v>
      </c>
      <c r="D347" s="10">
        <v>34.92</v>
      </c>
      <c r="E347" s="10">
        <v>55.11</v>
      </c>
    </row>
    <row r="348" spans="1:5" x14ac:dyDescent="0.2">
      <c r="A348" s="12">
        <v>32356</v>
      </c>
      <c r="B348" s="10">
        <v>21.14</v>
      </c>
      <c r="C348" s="10">
        <v>60.5</v>
      </c>
      <c r="D348" s="10">
        <v>38.4</v>
      </c>
      <c r="E348" s="10">
        <v>56.5</v>
      </c>
    </row>
    <row r="349" spans="1:5" x14ac:dyDescent="0.2">
      <c r="A349" s="12">
        <v>32387</v>
      </c>
      <c r="B349" s="10">
        <v>19.32</v>
      </c>
      <c r="C349" s="10">
        <v>61.79</v>
      </c>
      <c r="D349" s="10">
        <v>38.21</v>
      </c>
      <c r="E349" s="10">
        <v>53.04</v>
      </c>
    </row>
    <row r="350" spans="1:5" x14ac:dyDescent="0.2">
      <c r="A350" s="12">
        <v>32417</v>
      </c>
      <c r="B350" s="10">
        <v>18.61</v>
      </c>
      <c r="C350" s="10">
        <v>60.5</v>
      </c>
      <c r="D350" s="10">
        <v>38.42</v>
      </c>
      <c r="E350" s="10">
        <v>54.92</v>
      </c>
    </row>
    <row r="351" spans="1:5" x14ac:dyDescent="0.2">
      <c r="A351" s="12">
        <v>32448</v>
      </c>
      <c r="B351" s="10">
        <v>19.32</v>
      </c>
      <c r="C351" s="10">
        <v>59.55</v>
      </c>
      <c r="D351" s="10">
        <v>38.42</v>
      </c>
      <c r="E351" s="10">
        <v>58.44</v>
      </c>
    </row>
    <row r="352" spans="1:5" x14ac:dyDescent="0.2">
      <c r="A352" s="12">
        <v>32478</v>
      </c>
      <c r="B352" s="10">
        <v>21.8</v>
      </c>
      <c r="C352" s="10">
        <v>59.97</v>
      </c>
      <c r="D352" s="10">
        <v>36.99</v>
      </c>
      <c r="E352" s="10">
        <v>62.34</v>
      </c>
    </row>
    <row r="353" spans="1:5" x14ac:dyDescent="0.2">
      <c r="A353" s="12">
        <v>32509</v>
      </c>
      <c r="B353" s="10">
        <v>23.48</v>
      </c>
      <c r="C353" s="10">
        <v>58.75</v>
      </c>
      <c r="D353" s="10">
        <v>36.99</v>
      </c>
      <c r="E353" s="10">
        <v>61.49</v>
      </c>
    </row>
    <row r="354" spans="1:5" x14ac:dyDescent="0.2">
      <c r="A354" s="12">
        <v>32540</v>
      </c>
      <c r="B354" s="10">
        <v>23.02</v>
      </c>
      <c r="C354" s="10">
        <v>58.82</v>
      </c>
      <c r="D354" s="10">
        <v>37.590000000000003</v>
      </c>
      <c r="E354" s="10">
        <v>58.02</v>
      </c>
    </row>
    <row r="355" spans="1:5" x14ac:dyDescent="0.2">
      <c r="A355" s="12">
        <v>32568</v>
      </c>
      <c r="B355" s="10">
        <v>24.91</v>
      </c>
      <c r="C355" s="10">
        <v>61.45</v>
      </c>
      <c r="D355" s="10">
        <v>37.19</v>
      </c>
      <c r="E355" s="10">
        <v>57.14</v>
      </c>
    </row>
    <row r="356" spans="1:5" x14ac:dyDescent="0.2">
      <c r="A356" s="12">
        <v>32599</v>
      </c>
      <c r="B356" s="10">
        <v>26.07</v>
      </c>
      <c r="C356" s="10">
        <v>61.16</v>
      </c>
      <c r="D356" s="10">
        <v>36.049999999999997</v>
      </c>
      <c r="E356" s="10">
        <v>55.92</v>
      </c>
    </row>
    <row r="357" spans="1:5" x14ac:dyDescent="0.2">
      <c r="A357" s="12">
        <v>32629</v>
      </c>
      <c r="B357" s="10">
        <v>24.76</v>
      </c>
      <c r="C357" s="10">
        <v>61.44</v>
      </c>
      <c r="D357" s="10">
        <v>35.630000000000003</v>
      </c>
      <c r="E357" s="10">
        <v>54.93</v>
      </c>
    </row>
    <row r="358" spans="1:5" x14ac:dyDescent="0.2">
      <c r="A358" s="12">
        <v>32660</v>
      </c>
      <c r="B358" s="10">
        <v>23.91</v>
      </c>
      <c r="C358" s="10">
        <v>60.04</v>
      </c>
      <c r="D358" s="10">
        <v>35.15</v>
      </c>
      <c r="E358" s="10">
        <v>49.05</v>
      </c>
    </row>
    <row r="359" spans="1:5" x14ac:dyDescent="0.2">
      <c r="A359" s="12">
        <v>32690</v>
      </c>
      <c r="B359" s="10">
        <v>24.09</v>
      </c>
      <c r="C359" s="10">
        <v>59.2</v>
      </c>
      <c r="D359" s="10">
        <v>35.15</v>
      </c>
      <c r="E359" s="10">
        <v>47.08</v>
      </c>
    </row>
    <row r="360" spans="1:5" x14ac:dyDescent="0.2">
      <c r="A360" s="12">
        <v>32721</v>
      </c>
      <c r="B360" s="10">
        <v>23.32</v>
      </c>
      <c r="C360" s="10">
        <v>56.42</v>
      </c>
      <c r="D360" s="10">
        <v>30.48</v>
      </c>
      <c r="E360" s="10">
        <v>49.28</v>
      </c>
    </row>
    <row r="361" spans="1:5" x14ac:dyDescent="0.2">
      <c r="A361" s="12">
        <v>32752</v>
      </c>
      <c r="B361" s="10">
        <v>24</v>
      </c>
      <c r="C361" s="10">
        <v>56.88</v>
      </c>
      <c r="D361" s="10">
        <v>30.48</v>
      </c>
      <c r="E361" s="10">
        <v>48.08</v>
      </c>
    </row>
    <row r="362" spans="1:5" x14ac:dyDescent="0.2">
      <c r="A362" s="12">
        <v>32782</v>
      </c>
      <c r="B362" s="10">
        <v>25.37</v>
      </c>
      <c r="C362" s="10">
        <v>57.38</v>
      </c>
      <c r="D362" s="10">
        <v>28.71</v>
      </c>
      <c r="E362" s="10">
        <v>48.82</v>
      </c>
    </row>
    <row r="363" spans="1:5" x14ac:dyDescent="0.2">
      <c r="A363" s="12">
        <v>32813</v>
      </c>
      <c r="B363" s="10">
        <v>25.92</v>
      </c>
      <c r="C363" s="10">
        <v>56.85</v>
      </c>
      <c r="D363" s="10">
        <v>30.39</v>
      </c>
      <c r="E363" s="10">
        <v>45.74</v>
      </c>
    </row>
    <row r="364" spans="1:5" x14ac:dyDescent="0.2">
      <c r="A364" s="12">
        <v>32843</v>
      </c>
      <c r="B364" s="10">
        <v>27.11</v>
      </c>
      <c r="C364" s="10">
        <v>55.95</v>
      </c>
      <c r="D364" s="10">
        <v>32.11</v>
      </c>
      <c r="E364" s="10">
        <v>43.27</v>
      </c>
    </row>
    <row r="365" spans="1:5" x14ac:dyDescent="0.2">
      <c r="A365" s="12">
        <v>32874</v>
      </c>
      <c r="B365" s="10">
        <v>28.87</v>
      </c>
      <c r="C365" s="10">
        <v>56.55</v>
      </c>
      <c r="D365" s="10">
        <v>32.1</v>
      </c>
      <c r="E365" s="10">
        <v>41.36</v>
      </c>
    </row>
    <row r="366" spans="1:5" x14ac:dyDescent="0.2">
      <c r="A366" s="12">
        <v>32905</v>
      </c>
      <c r="B366" s="10">
        <v>27.12</v>
      </c>
      <c r="C366" s="10">
        <v>56.08</v>
      </c>
      <c r="D366" s="10">
        <v>32.49</v>
      </c>
      <c r="E366" s="10">
        <v>40.590000000000003</v>
      </c>
    </row>
    <row r="367" spans="1:5" x14ac:dyDescent="0.2">
      <c r="A367" s="12">
        <v>32933</v>
      </c>
      <c r="B367" s="10">
        <v>25.12</v>
      </c>
      <c r="C367" s="10">
        <v>55.87</v>
      </c>
      <c r="D367" s="10">
        <v>33.1</v>
      </c>
      <c r="E367" s="10">
        <v>44.83</v>
      </c>
    </row>
    <row r="368" spans="1:5" x14ac:dyDescent="0.2">
      <c r="A368" s="12">
        <v>32964</v>
      </c>
      <c r="B368" s="10">
        <v>23.24</v>
      </c>
      <c r="C368" s="10">
        <v>56.39</v>
      </c>
      <c r="D368" s="10">
        <v>33.729999999999997</v>
      </c>
      <c r="E368" s="10">
        <v>44.47</v>
      </c>
    </row>
    <row r="369" spans="1:5" x14ac:dyDescent="0.2">
      <c r="A369" s="12">
        <v>32994</v>
      </c>
      <c r="B369" s="10">
        <v>23.27</v>
      </c>
      <c r="C369" s="10">
        <v>56.06</v>
      </c>
      <c r="D369" s="10">
        <v>33.18</v>
      </c>
      <c r="E369" s="10">
        <v>44.83</v>
      </c>
    </row>
    <row r="370" spans="1:5" x14ac:dyDescent="0.2">
      <c r="A370" s="12">
        <v>33025</v>
      </c>
      <c r="B370" s="10">
        <v>22.21</v>
      </c>
      <c r="C370" s="10">
        <v>54.54</v>
      </c>
      <c r="D370" s="10">
        <v>33.4</v>
      </c>
      <c r="E370" s="10">
        <v>44.28</v>
      </c>
    </row>
    <row r="371" spans="1:5" x14ac:dyDescent="0.2">
      <c r="A371" s="12">
        <v>33055</v>
      </c>
      <c r="B371" s="10">
        <v>24.1</v>
      </c>
      <c r="C371" s="10">
        <v>54.44</v>
      </c>
      <c r="D371" s="10">
        <v>33.450000000000003</v>
      </c>
      <c r="E371" s="10">
        <v>45.49</v>
      </c>
    </row>
    <row r="372" spans="1:5" x14ac:dyDescent="0.2">
      <c r="A372" s="12">
        <v>33086</v>
      </c>
      <c r="B372" s="10">
        <v>34.119999999999997</v>
      </c>
      <c r="C372" s="10">
        <v>53.81</v>
      </c>
      <c r="D372" s="10">
        <v>34.840000000000003</v>
      </c>
      <c r="E372" s="10">
        <v>49.6</v>
      </c>
    </row>
    <row r="373" spans="1:5" x14ac:dyDescent="0.2">
      <c r="A373" s="12">
        <v>33117</v>
      </c>
      <c r="B373" s="10">
        <v>41.71</v>
      </c>
      <c r="C373" s="10">
        <v>53.48</v>
      </c>
      <c r="D373" s="10">
        <v>31.86</v>
      </c>
      <c r="E373" s="10">
        <v>53.23</v>
      </c>
    </row>
    <row r="374" spans="1:5" x14ac:dyDescent="0.2">
      <c r="A374" s="12">
        <v>33147</v>
      </c>
      <c r="B374" s="10">
        <v>44.11</v>
      </c>
      <c r="C374" s="10">
        <v>53.41</v>
      </c>
      <c r="D374" s="10">
        <v>38.729999999999997</v>
      </c>
      <c r="E374" s="10">
        <v>49.27</v>
      </c>
    </row>
    <row r="375" spans="1:5" x14ac:dyDescent="0.2">
      <c r="A375" s="12">
        <v>33178</v>
      </c>
      <c r="B375" s="10">
        <v>41.41</v>
      </c>
      <c r="C375" s="10">
        <v>52.6</v>
      </c>
      <c r="D375" s="10">
        <v>40.04</v>
      </c>
      <c r="E375" s="10">
        <v>44.03</v>
      </c>
    </row>
    <row r="376" spans="1:5" x14ac:dyDescent="0.2">
      <c r="A376" s="12">
        <v>33208</v>
      </c>
      <c r="B376" s="10">
        <v>36.11</v>
      </c>
      <c r="C376" s="10">
        <v>52.96</v>
      </c>
      <c r="D376" s="10">
        <v>40.36</v>
      </c>
      <c r="E376" s="10">
        <v>42.07</v>
      </c>
    </row>
    <row r="377" spans="1:5" x14ac:dyDescent="0.2">
      <c r="A377" s="12">
        <v>33239</v>
      </c>
      <c r="B377" s="10">
        <v>31.26</v>
      </c>
      <c r="C377" s="10">
        <v>53.96</v>
      </c>
      <c r="D377" s="10">
        <v>40.97</v>
      </c>
      <c r="E377" s="10">
        <v>42.11</v>
      </c>
    </row>
    <row r="378" spans="1:5" x14ac:dyDescent="0.2">
      <c r="A378" s="12">
        <v>33270</v>
      </c>
      <c r="B378" s="10">
        <v>26.32</v>
      </c>
      <c r="C378" s="10">
        <v>54.92</v>
      </c>
      <c r="D378" s="10">
        <v>41.1</v>
      </c>
      <c r="E378" s="10">
        <v>41.98</v>
      </c>
    </row>
    <row r="379" spans="1:5" x14ac:dyDescent="0.2">
      <c r="A379" s="12">
        <v>33298</v>
      </c>
      <c r="B379" s="10">
        <v>26.26</v>
      </c>
      <c r="C379" s="10">
        <v>55.83</v>
      </c>
      <c r="D379" s="10">
        <v>39.96</v>
      </c>
      <c r="E379" s="10">
        <v>41.7</v>
      </c>
    </row>
    <row r="380" spans="1:5" x14ac:dyDescent="0.2">
      <c r="A380" s="12">
        <v>33329</v>
      </c>
      <c r="B380" s="10">
        <v>26.11</v>
      </c>
      <c r="C380" s="10">
        <v>54.39</v>
      </c>
      <c r="D380" s="10">
        <v>40.25</v>
      </c>
      <c r="E380" s="10">
        <v>40.96</v>
      </c>
    </row>
    <row r="381" spans="1:5" x14ac:dyDescent="0.2">
      <c r="A381" s="12">
        <v>33359</v>
      </c>
      <c r="B381" s="10">
        <v>26.09</v>
      </c>
      <c r="C381" s="10">
        <v>53.11</v>
      </c>
      <c r="D381" s="10">
        <v>39.06</v>
      </c>
      <c r="E381" s="10">
        <v>38.4</v>
      </c>
    </row>
    <row r="382" spans="1:5" x14ac:dyDescent="0.2">
      <c r="A382" s="12">
        <v>33390</v>
      </c>
      <c r="B382" s="10">
        <v>24.73</v>
      </c>
      <c r="C382" s="10">
        <v>53.22</v>
      </c>
      <c r="D382" s="10">
        <v>38.57</v>
      </c>
      <c r="E382" s="10">
        <v>37.58</v>
      </c>
    </row>
    <row r="383" spans="1:5" x14ac:dyDescent="0.2">
      <c r="A383" s="12">
        <v>33420</v>
      </c>
      <c r="B383" s="10">
        <v>25.9</v>
      </c>
      <c r="C383" s="10">
        <v>52.83</v>
      </c>
      <c r="D383" s="10">
        <v>38.130000000000003</v>
      </c>
      <c r="E383" s="10">
        <v>38.020000000000003</v>
      </c>
    </row>
    <row r="384" spans="1:5" x14ac:dyDescent="0.2">
      <c r="A384" s="12">
        <v>33451</v>
      </c>
      <c r="B384" s="10">
        <v>26.36</v>
      </c>
      <c r="C384" s="10">
        <v>54.01</v>
      </c>
      <c r="D384" s="10">
        <v>37.880000000000003</v>
      </c>
      <c r="E384" s="10">
        <v>37.33</v>
      </c>
    </row>
    <row r="385" spans="1:5" x14ac:dyDescent="0.2">
      <c r="A385" s="12">
        <v>33482</v>
      </c>
      <c r="B385" s="10">
        <v>27.57</v>
      </c>
      <c r="C385" s="10">
        <v>53.9</v>
      </c>
      <c r="D385" s="10">
        <v>37.619999999999997</v>
      </c>
      <c r="E385" s="10">
        <v>37.020000000000003</v>
      </c>
    </row>
    <row r="386" spans="1:5" x14ac:dyDescent="0.2">
      <c r="A386" s="12">
        <v>33512</v>
      </c>
      <c r="B386" s="10">
        <v>29.43</v>
      </c>
      <c r="C386" s="10">
        <v>54.41</v>
      </c>
      <c r="D386" s="10">
        <v>37.54</v>
      </c>
      <c r="E386" s="10">
        <v>36.299999999999997</v>
      </c>
    </row>
    <row r="387" spans="1:5" x14ac:dyDescent="0.2">
      <c r="A387" s="12">
        <v>33543</v>
      </c>
      <c r="B387" s="10">
        <v>28.47</v>
      </c>
      <c r="C387" s="10">
        <v>54.32</v>
      </c>
      <c r="D387" s="10">
        <v>37.75</v>
      </c>
      <c r="E387" s="10">
        <v>36.29</v>
      </c>
    </row>
    <row r="388" spans="1:5" x14ac:dyDescent="0.2">
      <c r="A388" s="12">
        <v>33573</v>
      </c>
      <c r="B388" s="10">
        <v>25.58</v>
      </c>
      <c r="C388" s="10">
        <v>54.28</v>
      </c>
      <c r="D388" s="10">
        <v>37.39</v>
      </c>
      <c r="E388" s="10">
        <v>35.19</v>
      </c>
    </row>
    <row r="389" spans="1:5" x14ac:dyDescent="0.2">
      <c r="A389" s="12">
        <v>33604</v>
      </c>
      <c r="B389" s="10">
        <v>24.39</v>
      </c>
      <c r="C389" s="10">
        <v>55.67</v>
      </c>
      <c r="D389" s="10">
        <v>36.049999999999997</v>
      </c>
      <c r="E389" s="10">
        <v>35.590000000000003</v>
      </c>
    </row>
    <row r="390" spans="1:5" x14ac:dyDescent="0.2">
      <c r="A390" s="12">
        <v>33635</v>
      </c>
      <c r="B390" s="10">
        <v>24.2</v>
      </c>
      <c r="C390" s="10">
        <v>55.46</v>
      </c>
      <c r="D390" s="10">
        <v>35.78</v>
      </c>
      <c r="E390" s="10">
        <v>37.119999999999997</v>
      </c>
    </row>
    <row r="391" spans="1:5" x14ac:dyDescent="0.2">
      <c r="A391" s="12">
        <v>33664</v>
      </c>
      <c r="B391" s="10">
        <v>23.81</v>
      </c>
      <c r="C391" s="10">
        <v>55.55</v>
      </c>
      <c r="D391" s="10">
        <v>35.69</v>
      </c>
      <c r="E391" s="10">
        <v>37.409999999999997</v>
      </c>
    </row>
    <row r="392" spans="1:5" x14ac:dyDescent="0.2">
      <c r="A392" s="12">
        <v>33695</v>
      </c>
      <c r="B392" s="10">
        <v>25.43</v>
      </c>
      <c r="C392" s="10">
        <v>54.07</v>
      </c>
      <c r="D392" s="10">
        <v>35.700000000000003</v>
      </c>
      <c r="E392" s="10">
        <v>38</v>
      </c>
    </row>
    <row r="393" spans="1:5" x14ac:dyDescent="0.2">
      <c r="A393" s="12">
        <v>33725</v>
      </c>
      <c r="B393" s="10">
        <v>26.6</v>
      </c>
      <c r="C393" s="10">
        <v>54.16</v>
      </c>
      <c r="D393" s="10">
        <v>35.72</v>
      </c>
      <c r="E393" s="10">
        <v>37.99</v>
      </c>
    </row>
    <row r="394" spans="1:5" x14ac:dyDescent="0.2">
      <c r="A394" s="12">
        <v>33756</v>
      </c>
      <c r="B394" s="10">
        <v>27.89</v>
      </c>
      <c r="C394" s="10">
        <v>54.82</v>
      </c>
      <c r="D394" s="10">
        <v>35.72</v>
      </c>
      <c r="E394" s="10">
        <v>38.08</v>
      </c>
    </row>
    <row r="395" spans="1:5" x14ac:dyDescent="0.2">
      <c r="A395" s="12">
        <v>33786</v>
      </c>
      <c r="B395" s="10">
        <v>27.22</v>
      </c>
      <c r="C395" s="10">
        <v>53.74</v>
      </c>
      <c r="D395" s="10">
        <v>35.72</v>
      </c>
      <c r="E395" s="10">
        <v>39.76</v>
      </c>
    </row>
    <row r="396" spans="1:5" x14ac:dyDescent="0.2">
      <c r="A396" s="12">
        <v>33817</v>
      </c>
      <c r="B396" s="10">
        <v>26.99</v>
      </c>
      <c r="C396" s="10">
        <v>53.82</v>
      </c>
      <c r="D396" s="10">
        <v>35.950000000000003</v>
      </c>
      <c r="E396" s="10">
        <v>39.659999999999997</v>
      </c>
    </row>
    <row r="397" spans="1:5" x14ac:dyDescent="0.2">
      <c r="A397" s="12">
        <v>33848</v>
      </c>
      <c r="B397" s="10">
        <v>27.99</v>
      </c>
      <c r="C397" s="10">
        <v>53.34</v>
      </c>
      <c r="D397" s="10">
        <v>36.049999999999997</v>
      </c>
      <c r="E397" s="10">
        <v>38.520000000000003</v>
      </c>
    </row>
    <row r="398" spans="1:5" x14ac:dyDescent="0.2">
      <c r="A398" s="12">
        <v>33878</v>
      </c>
      <c r="B398" s="10">
        <v>28.09</v>
      </c>
      <c r="C398" s="10">
        <v>51.71</v>
      </c>
      <c r="D398" s="10">
        <v>35.6</v>
      </c>
      <c r="E398" s="10">
        <v>35.75</v>
      </c>
    </row>
    <row r="399" spans="1:5" x14ac:dyDescent="0.2">
      <c r="A399" s="12">
        <v>33909</v>
      </c>
      <c r="B399" s="10">
        <v>26.59</v>
      </c>
      <c r="C399" s="10">
        <v>52.14</v>
      </c>
      <c r="D399" s="10">
        <v>34.26</v>
      </c>
      <c r="E399" s="10">
        <v>34.520000000000003</v>
      </c>
    </row>
    <row r="400" spans="1:5" x14ac:dyDescent="0.2">
      <c r="A400" s="12">
        <v>33939</v>
      </c>
      <c r="B400" s="10">
        <v>25.37</v>
      </c>
      <c r="C400" s="10">
        <v>51.99</v>
      </c>
      <c r="D400" s="10">
        <v>33.71</v>
      </c>
      <c r="E400" s="10">
        <v>35.44</v>
      </c>
    </row>
    <row r="401" spans="1:5" x14ac:dyDescent="0.2">
      <c r="A401" s="12">
        <v>33970</v>
      </c>
      <c r="B401" s="10">
        <v>24.26</v>
      </c>
      <c r="C401" s="10">
        <v>53.52</v>
      </c>
      <c r="D401" s="10">
        <v>33.47</v>
      </c>
      <c r="E401" s="10">
        <v>35.25</v>
      </c>
    </row>
    <row r="402" spans="1:5" x14ac:dyDescent="0.2">
      <c r="A402" s="12">
        <v>34001</v>
      </c>
      <c r="B402" s="10">
        <v>24.93</v>
      </c>
      <c r="C402" s="10">
        <v>53.33</v>
      </c>
      <c r="D402" s="10">
        <v>33.42</v>
      </c>
      <c r="E402" s="10">
        <v>35</v>
      </c>
    </row>
    <row r="403" spans="1:5" x14ac:dyDescent="0.2">
      <c r="A403" s="12">
        <v>34029</v>
      </c>
      <c r="B403" s="10">
        <v>25.89</v>
      </c>
      <c r="C403" s="10">
        <v>54.11</v>
      </c>
      <c r="D403" s="10">
        <v>30.49</v>
      </c>
      <c r="E403" s="10">
        <v>33.880000000000003</v>
      </c>
    </row>
    <row r="404" spans="1:5" x14ac:dyDescent="0.2">
      <c r="A404" s="12">
        <v>34060</v>
      </c>
      <c r="B404" s="10">
        <v>25.98</v>
      </c>
      <c r="C404" s="10">
        <v>53.76</v>
      </c>
      <c r="D404" s="10">
        <v>29.67</v>
      </c>
      <c r="E404" s="10">
        <v>32.340000000000003</v>
      </c>
    </row>
    <row r="405" spans="1:5" x14ac:dyDescent="0.2">
      <c r="A405" s="12">
        <v>34090</v>
      </c>
      <c r="B405" s="10">
        <v>25.58</v>
      </c>
      <c r="C405" s="10">
        <v>53.04</v>
      </c>
      <c r="D405" s="10">
        <v>29.55</v>
      </c>
      <c r="E405" s="10">
        <v>31.6</v>
      </c>
    </row>
    <row r="406" spans="1:5" x14ac:dyDescent="0.2">
      <c r="A406" s="12">
        <v>34121</v>
      </c>
      <c r="B406" s="10">
        <v>24.41</v>
      </c>
      <c r="C406" s="10">
        <v>51.26</v>
      </c>
      <c r="D406" s="10">
        <v>29.44</v>
      </c>
      <c r="E406" s="10">
        <v>32.17</v>
      </c>
    </row>
    <row r="407" spans="1:5" x14ac:dyDescent="0.2">
      <c r="A407" s="12">
        <v>34151</v>
      </c>
      <c r="B407" s="10">
        <v>23.62</v>
      </c>
      <c r="C407" s="10">
        <v>54.05</v>
      </c>
      <c r="D407" s="10">
        <v>29.42</v>
      </c>
      <c r="E407" s="10">
        <v>32.799999999999997</v>
      </c>
    </row>
    <row r="408" spans="1:5" x14ac:dyDescent="0.2">
      <c r="A408" s="12">
        <v>34182</v>
      </c>
      <c r="B408" s="10">
        <v>23.76</v>
      </c>
      <c r="C408" s="10">
        <v>53.47</v>
      </c>
      <c r="D408" s="10">
        <v>29.55</v>
      </c>
      <c r="E408" s="10">
        <v>32.32</v>
      </c>
    </row>
    <row r="409" spans="1:5" x14ac:dyDescent="0.2">
      <c r="A409" s="12">
        <v>34213</v>
      </c>
      <c r="B409" s="10">
        <v>23.02</v>
      </c>
      <c r="C409" s="10">
        <v>53.54</v>
      </c>
      <c r="D409" s="10">
        <v>29.55</v>
      </c>
      <c r="E409" s="10">
        <v>30.98</v>
      </c>
    </row>
    <row r="410" spans="1:5" x14ac:dyDescent="0.2">
      <c r="A410" s="12">
        <v>34243</v>
      </c>
      <c r="B410" s="10">
        <v>23.32</v>
      </c>
      <c r="C410" s="10">
        <v>54.14</v>
      </c>
      <c r="D410" s="10">
        <v>29.76</v>
      </c>
      <c r="E410" s="10">
        <v>29.68</v>
      </c>
    </row>
    <row r="411" spans="1:5" x14ac:dyDescent="0.2">
      <c r="A411" s="12">
        <v>34274</v>
      </c>
      <c r="B411" s="10">
        <v>22.09</v>
      </c>
      <c r="C411" s="10">
        <v>56.65</v>
      </c>
      <c r="D411" s="10">
        <v>30.09</v>
      </c>
      <c r="E411" s="10">
        <v>29.12</v>
      </c>
    </row>
    <row r="412" spans="1:5" x14ac:dyDescent="0.2">
      <c r="A412" s="12">
        <v>34304</v>
      </c>
      <c r="B412" s="10">
        <v>20.53</v>
      </c>
      <c r="C412" s="10">
        <v>58.59</v>
      </c>
      <c r="D412" s="10">
        <v>31.05</v>
      </c>
      <c r="E412" s="10">
        <v>30.6</v>
      </c>
    </row>
    <row r="413" spans="1:5" x14ac:dyDescent="0.2">
      <c r="A413" s="12">
        <v>34335</v>
      </c>
      <c r="B413" s="10">
        <v>21.15</v>
      </c>
      <c r="C413" s="10">
        <v>59.93</v>
      </c>
      <c r="D413" s="10">
        <v>31.19</v>
      </c>
      <c r="E413" s="10">
        <v>31.91</v>
      </c>
    </row>
    <row r="414" spans="1:5" x14ac:dyDescent="0.2">
      <c r="A414" s="12">
        <v>34366</v>
      </c>
      <c r="B414" s="10">
        <v>21.1</v>
      </c>
      <c r="C414" s="10">
        <v>59.73</v>
      </c>
      <c r="D414" s="10">
        <v>31.22</v>
      </c>
      <c r="E414" s="10">
        <v>33.479999999999997</v>
      </c>
    </row>
    <row r="415" spans="1:5" x14ac:dyDescent="0.2">
      <c r="A415" s="12">
        <v>34394</v>
      </c>
      <c r="B415" s="10">
        <v>20.53</v>
      </c>
      <c r="C415" s="10">
        <v>58.36</v>
      </c>
      <c r="D415" s="10">
        <v>33.21</v>
      </c>
      <c r="E415" s="10">
        <v>33.78</v>
      </c>
    </row>
    <row r="416" spans="1:5" x14ac:dyDescent="0.2">
      <c r="A416" s="12">
        <v>34425</v>
      </c>
      <c r="B416" s="10">
        <v>21.58</v>
      </c>
      <c r="C416" s="10">
        <v>57.21</v>
      </c>
      <c r="D416" s="10">
        <v>34.049999999999997</v>
      </c>
      <c r="E416" s="10">
        <v>33.380000000000003</v>
      </c>
    </row>
    <row r="417" spans="1:5" x14ac:dyDescent="0.2">
      <c r="A417" s="12">
        <v>34455</v>
      </c>
      <c r="B417" s="10">
        <v>22.63</v>
      </c>
      <c r="C417" s="10">
        <v>56.62</v>
      </c>
      <c r="D417" s="10">
        <v>34.19</v>
      </c>
      <c r="E417" s="10">
        <v>35.64</v>
      </c>
    </row>
    <row r="418" spans="1:5" x14ac:dyDescent="0.2">
      <c r="A418" s="12">
        <v>34486</v>
      </c>
      <c r="B418" s="10">
        <v>23.29</v>
      </c>
      <c r="C418" s="10">
        <v>56.25</v>
      </c>
      <c r="D418" s="10">
        <v>34.19</v>
      </c>
      <c r="E418" s="10">
        <v>37.83</v>
      </c>
    </row>
    <row r="419" spans="1:5" x14ac:dyDescent="0.2">
      <c r="A419" s="12">
        <v>34516</v>
      </c>
      <c r="B419" s="10">
        <v>24.28</v>
      </c>
      <c r="C419" s="10">
        <v>55.55</v>
      </c>
      <c r="D419" s="10">
        <v>34.619999999999997</v>
      </c>
      <c r="E419" s="10">
        <v>39.43</v>
      </c>
    </row>
    <row r="420" spans="1:5" x14ac:dyDescent="0.2">
      <c r="A420" s="12">
        <v>34547</v>
      </c>
      <c r="B420" s="10">
        <v>23.07</v>
      </c>
      <c r="C420" s="10">
        <v>57.06</v>
      </c>
      <c r="D420" s="10">
        <v>31.97</v>
      </c>
      <c r="E420" s="10">
        <v>38.520000000000003</v>
      </c>
    </row>
    <row r="421" spans="1:5" x14ac:dyDescent="0.2">
      <c r="A421" s="12">
        <v>34578</v>
      </c>
      <c r="B421" s="10">
        <v>21.9</v>
      </c>
      <c r="C421" s="10">
        <v>58.96</v>
      </c>
      <c r="D421" s="10">
        <v>31.97</v>
      </c>
      <c r="E421" s="10">
        <v>40.75</v>
      </c>
    </row>
    <row r="422" spans="1:5" x14ac:dyDescent="0.2">
      <c r="A422" s="12">
        <v>34608</v>
      </c>
      <c r="B422" s="10">
        <v>22.5</v>
      </c>
      <c r="C422" s="10">
        <v>57.61</v>
      </c>
      <c r="D422" s="10">
        <v>32.21</v>
      </c>
      <c r="E422" s="10">
        <v>42.85</v>
      </c>
    </row>
    <row r="423" spans="1:5" x14ac:dyDescent="0.2">
      <c r="A423" s="12">
        <v>34639</v>
      </c>
      <c r="B423" s="10">
        <v>23.44</v>
      </c>
      <c r="C423" s="10">
        <v>59.15</v>
      </c>
      <c r="D423" s="10">
        <v>32.659999999999997</v>
      </c>
      <c r="E423" s="10">
        <v>47.11</v>
      </c>
    </row>
    <row r="424" spans="1:5" x14ac:dyDescent="0.2">
      <c r="A424" s="12">
        <v>34669</v>
      </c>
      <c r="B424" s="10">
        <v>22.45</v>
      </c>
      <c r="C424" s="10">
        <v>61.21</v>
      </c>
      <c r="D424" s="10">
        <v>32.659999999999997</v>
      </c>
      <c r="E424" s="10">
        <v>48.11</v>
      </c>
    </row>
    <row r="425" spans="1:5" x14ac:dyDescent="0.2">
      <c r="A425" s="12">
        <v>34700</v>
      </c>
      <c r="B425" s="10">
        <v>22.99</v>
      </c>
      <c r="C425" s="10">
        <v>59.86</v>
      </c>
      <c r="D425" s="10">
        <v>43.1</v>
      </c>
      <c r="E425" s="10">
        <v>51.23</v>
      </c>
    </row>
    <row r="426" spans="1:5" x14ac:dyDescent="0.2">
      <c r="A426" s="12">
        <v>34731</v>
      </c>
      <c r="B426" s="10">
        <v>23.59</v>
      </c>
      <c r="C426" s="10">
        <v>61.23</v>
      </c>
      <c r="D426" s="10">
        <v>45.63</v>
      </c>
      <c r="E426" s="10">
        <v>48.01</v>
      </c>
    </row>
    <row r="427" spans="1:5" x14ac:dyDescent="0.2">
      <c r="A427" s="12">
        <v>34759</v>
      </c>
      <c r="B427" s="10">
        <v>23.49</v>
      </c>
      <c r="C427" s="10">
        <v>60.61</v>
      </c>
      <c r="D427" s="10">
        <v>47.6</v>
      </c>
      <c r="E427" s="10">
        <v>46.51</v>
      </c>
    </row>
    <row r="428" spans="1:5" x14ac:dyDescent="0.2">
      <c r="A428" s="12">
        <v>34790</v>
      </c>
      <c r="B428" s="10">
        <v>25.33</v>
      </c>
      <c r="C428" s="10">
        <v>59.39</v>
      </c>
      <c r="D428" s="10">
        <v>49.57</v>
      </c>
      <c r="E428" s="10">
        <v>47.03</v>
      </c>
    </row>
    <row r="429" spans="1:5" x14ac:dyDescent="0.2">
      <c r="A429" s="12">
        <v>34820</v>
      </c>
      <c r="B429" s="10">
        <v>25.13</v>
      </c>
      <c r="C429" s="10">
        <v>59.57</v>
      </c>
      <c r="D429" s="10">
        <v>42.98</v>
      </c>
      <c r="E429" s="10">
        <v>45.19</v>
      </c>
    </row>
    <row r="430" spans="1:5" x14ac:dyDescent="0.2">
      <c r="A430" s="12">
        <v>34851</v>
      </c>
      <c r="B430" s="10">
        <v>24.12</v>
      </c>
      <c r="C430" s="10">
        <v>61.79</v>
      </c>
      <c r="D430" s="10">
        <v>33.11</v>
      </c>
      <c r="E430" s="10">
        <v>46.81</v>
      </c>
    </row>
    <row r="431" spans="1:5" x14ac:dyDescent="0.2">
      <c r="A431" s="12">
        <v>34881</v>
      </c>
      <c r="B431" s="10">
        <v>22.35</v>
      </c>
      <c r="C431" s="10">
        <v>65.260000000000005</v>
      </c>
      <c r="D431" s="10">
        <v>33.43</v>
      </c>
      <c r="E431" s="10">
        <v>48.51</v>
      </c>
    </row>
    <row r="432" spans="1:5" x14ac:dyDescent="0.2">
      <c r="A432" s="12">
        <v>34912</v>
      </c>
      <c r="B432" s="10">
        <v>22.72</v>
      </c>
      <c r="C432" s="10">
        <v>63.81</v>
      </c>
      <c r="D432" s="10">
        <v>33.43</v>
      </c>
      <c r="E432" s="10">
        <v>48.8</v>
      </c>
    </row>
    <row r="433" spans="1:5" x14ac:dyDescent="0.2">
      <c r="A433" s="12">
        <v>34943</v>
      </c>
      <c r="B433" s="10">
        <v>23.57</v>
      </c>
      <c r="C433" s="10">
        <v>64.400000000000006</v>
      </c>
      <c r="D433" s="10">
        <v>33.43</v>
      </c>
      <c r="E433" s="10">
        <v>46.27</v>
      </c>
    </row>
    <row r="434" spans="1:5" x14ac:dyDescent="0.2">
      <c r="A434" s="12">
        <v>34973</v>
      </c>
      <c r="B434" s="10">
        <v>23.02</v>
      </c>
      <c r="C434" s="10">
        <v>66.3</v>
      </c>
      <c r="D434" s="10">
        <v>33.57</v>
      </c>
      <c r="E434" s="10">
        <v>44.58</v>
      </c>
    </row>
    <row r="435" spans="1:5" x14ac:dyDescent="0.2">
      <c r="A435" s="12">
        <v>35004</v>
      </c>
      <c r="B435" s="10">
        <v>24.11</v>
      </c>
      <c r="C435" s="10">
        <v>66.7</v>
      </c>
      <c r="D435" s="10">
        <v>34.18</v>
      </c>
      <c r="E435" s="10">
        <v>45.5</v>
      </c>
    </row>
    <row r="436" spans="1:5" x14ac:dyDescent="0.2">
      <c r="A436" s="12">
        <v>35034</v>
      </c>
      <c r="B436" s="10">
        <v>26.11</v>
      </c>
      <c r="C436" s="10">
        <v>67.010000000000005</v>
      </c>
      <c r="D436" s="10">
        <v>34.28</v>
      </c>
      <c r="E436" s="10">
        <v>45.1</v>
      </c>
    </row>
    <row r="437" spans="1:5" x14ac:dyDescent="0.2">
      <c r="A437" s="12">
        <v>35065</v>
      </c>
      <c r="B437" s="10">
        <v>26.4</v>
      </c>
      <c r="C437" s="10">
        <v>67.39</v>
      </c>
      <c r="D437" s="10">
        <v>34.28</v>
      </c>
      <c r="E437" s="10">
        <v>42.8</v>
      </c>
    </row>
    <row r="438" spans="1:5" x14ac:dyDescent="0.2">
      <c r="A438" s="12">
        <v>35096</v>
      </c>
      <c r="B438" s="10">
        <v>28.36</v>
      </c>
      <c r="C438" s="10">
        <v>68.66</v>
      </c>
      <c r="D438" s="10">
        <v>34.659999999999997</v>
      </c>
      <c r="E438" s="10">
        <v>42.63</v>
      </c>
    </row>
    <row r="439" spans="1:5" x14ac:dyDescent="0.2">
      <c r="A439" s="12">
        <v>35125</v>
      </c>
      <c r="B439" s="10">
        <v>28.54</v>
      </c>
      <c r="C439" s="10">
        <v>68.650000000000006</v>
      </c>
      <c r="D439" s="10">
        <v>34.9</v>
      </c>
      <c r="E439" s="10">
        <v>43.03</v>
      </c>
    </row>
    <row r="440" spans="1:5" x14ac:dyDescent="0.2">
      <c r="A440" s="12">
        <v>35156</v>
      </c>
      <c r="B440" s="10">
        <v>28.93</v>
      </c>
      <c r="C440" s="10">
        <v>72.23</v>
      </c>
      <c r="D440" s="10">
        <v>44.98</v>
      </c>
      <c r="E440" s="10">
        <v>42.9</v>
      </c>
    </row>
    <row r="441" spans="1:5" x14ac:dyDescent="0.2">
      <c r="A441" s="12">
        <v>35186</v>
      </c>
      <c r="B441" s="10">
        <v>26.73</v>
      </c>
      <c r="C441" s="10">
        <v>73.069999999999993</v>
      </c>
      <c r="D441" s="10">
        <v>46.28</v>
      </c>
      <c r="E441" s="10">
        <v>43.23</v>
      </c>
    </row>
    <row r="442" spans="1:5" x14ac:dyDescent="0.2">
      <c r="A442" s="12">
        <v>35217</v>
      </c>
      <c r="B442" s="10">
        <v>26.16</v>
      </c>
      <c r="C442" s="10">
        <v>70.95</v>
      </c>
      <c r="D442" s="10">
        <v>46.72</v>
      </c>
      <c r="E442" s="10">
        <v>39.22</v>
      </c>
    </row>
    <row r="443" spans="1:5" x14ac:dyDescent="0.2">
      <c r="A443" s="12">
        <v>35247</v>
      </c>
      <c r="B443" s="10">
        <v>27.56</v>
      </c>
      <c r="C443" s="10">
        <v>69.959999999999994</v>
      </c>
      <c r="D443" s="10">
        <v>48.45</v>
      </c>
      <c r="E443" s="10">
        <v>37.76</v>
      </c>
    </row>
    <row r="444" spans="1:5" x14ac:dyDescent="0.2">
      <c r="A444" s="12">
        <v>35278</v>
      </c>
      <c r="B444" s="10">
        <v>28.01</v>
      </c>
      <c r="C444" s="10">
        <v>68.959999999999994</v>
      </c>
      <c r="D444" s="10">
        <v>48.92</v>
      </c>
      <c r="E444" s="10">
        <v>37.909999999999997</v>
      </c>
    </row>
    <row r="445" spans="1:5" x14ac:dyDescent="0.2">
      <c r="A445" s="12">
        <v>35309</v>
      </c>
      <c r="B445" s="10">
        <v>29.89</v>
      </c>
      <c r="C445" s="10">
        <v>66.540000000000006</v>
      </c>
      <c r="D445" s="10">
        <v>48.28</v>
      </c>
      <c r="E445" s="10">
        <v>36.94</v>
      </c>
    </row>
    <row r="446" spans="1:5" x14ac:dyDescent="0.2">
      <c r="A446" s="12">
        <v>35339</v>
      </c>
      <c r="B446" s="10">
        <v>32.33</v>
      </c>
      <c r="C446" s="10">
        <v>63.12</v>
      </c>
      <c r="D446" s="10">
        <v>47.03</v>
      </c>
      <c r="E446" s="10">
        <v>36.01</v>
      </c>
    </row>
    <row r="447" spans="1:5" x14ac:dyDescent="0.2">
      <c r="A447" s="12">
        <v>35370</v>
      </c>
      <c r="B447" s="10">
        <v>31.5</v>
      </c>
      <c r="C447" s="10">
        <v>62.83</v>
      </c>
      <c r="D447" s="10">
        <v>47.08</v>
      </c>
      <c r="E447" s="10">
        <v>38.81</v>
      </c>
    </row>
    <row r="448" spans="1:5" x14ac:dyDescent="0.2">
      <c r="A448" s="12">
        <v>35400</v>
      </c>
      <c r="B448" s="10">
        <v>33.86</v>
      </c>
      <c r="C448" s="10">
        <v>63.21</v>
      </c>
      <c r="D448" s="10">
        <v>47.35</v>
      </c>
      <c r="E448" s="10">
        <v>39.43</v>
      </c>
    </row>
    <row r="449" spans="1:5" x14ac:dyDescent="0.2">
      <c r="A449" s="12">
        <v>35431</v>
      </c>
      <c r="B449" s="10">
        <v>32.69</v>
      </c>
      <c r="C449" s="10">
        <v>65.38</v>
      </c>
      <c r="D449" s="10">
        <v>47.17</v>
      </c>
      <c r="E449" s="10">
        <v>41.51</v>
      </c>
    </row>
    <row r="450" spans="1:5" x14ac:dyDescent="0.2">
      <c r="A450" s="12">
        <v>35462</v>
      </c>
      <c r="B450" s="10">
        <v>28.44</v>
      </c>
      <c r="C450" s="10">
        <v>66.25</v>
      </c>
      <c r="D450" s="10">
        <v>45.24</v>
      </c>
      <c r="E450" s="10">
        <v>41.81</v>
      </c>
    </row>
    <row r="451" spans="1:5" x14ac:dyDescent="0.2">
      <c r="A451" s="12">
        <v>35490</v>
      </c>
      <c r="B451" s="10">
        <v>26.26</v>
      </c>
      <c r="C451" s="10">
        <v>67.52</v>
      </c>
      <c r="D451" s="10">
        <v>43.47</v>
      </c>
      <c r="E451" s="10">
        <v>42.75</v>
      </c>
    </row>
    <row r="452" spans="1:5" x14ac:dyDescent="0.2">
      <c r="A452" s="12">
        <v>35521</v>
      </c>
      <c r="B452" s="10">
        <v>24.59</v>
      </c>
      <c r="C452" s="10">
        <v>66.459999999999994</v>
      </c>
      <c r="D452" s="10">
        <v>41.42</v>
      </c>
      <c r="E452" s="10">
        <v>41.43</v>
      </c>
    </row>
    <row r="453" spans="1:5" x14ac:dyDescent="0.2">
      <c r="A453" s="12">
        <v>35551</v>
      </c>
      <c r="B453" s="10">
        <v>26.64</v>
      </c>
      <c r="C453" s="10">
        <v>63.67</v>
      </c>
      <c r="D453" s="10">
        <v>37.86</v>
      </c>
      <c r="E453" s="10">
        <v>43.02</v>
      </c>
    </row>
    <row r="454" spans="1:5" x14ac:dyDescent="0.2">
      <c r="A454" s="12">
        <v>35582</v>
      </c>
      <c r="B454" s="10">
        <v>24.85</v>
      </c>
      <c r="C454" s="10">
        <v>61.31</v>
      </c>
      <c r="D454" s="10">
        <v>37.19</v>
      </c>
      <c r="E454" s="10">
        <v>42.72</v>
      </c>
    </row>
    <row r="455" spans="1:5" x14ac:dyDescent="0.2">
      <c r="A455" s="12">
        <v>35612</v>
      </c>
      <c r="B455" s="10">
        <v>25.7</v>
      </c>
      <c r="C455" s="10">
        <v>59.99</v>
      </c>
      <c r="D455" s="10">
        <v>37.659999999999997</v>
      </c>
      <c r="E455" s="10">
        <v>42.42</v>
      </c>
    </row>
    <row r="456" spans="1:5" x14ac:dyDescent="0.2">
      <c r="A456" s="12">
        <v>35643</v>
      </c>
      <c r="B456" s="10">
        <v>26.47</v>
      </c>
      <c r="C456" s="10">
        <v>60.04</v>
      </c>
      <c r="D456" s="10">
        <v>35.97</v>
      </c>
      <c r="E456" s="10">
        <v>43.06</v>
      </c>
    </row>
    <row r="457" spans="1:5" x14ac:dyDescent="0.2">
      <c r="A457" s="12">
        <v>35674</v>
      </c>
      <c r="B457" s="10">
        <v>26.71</v>
      </c>
      <c r="C457" s="10">
        <v>60.3</v>
      </c>
      <c r="D457" s="10">
        <v>33.93</v>
      </c>
      <c r="E457" s="10">
        <v>41.01</v>
      </c>
    </row>
    <row r="458" spans="1:5" x14ac:dyDescent="0.2">
      <c r="A458" s="12">
        <v>35704</v>
      </c>
      <c r="B458" s="10">
        <v>28.42</v>
      </c>
      <c r="C458" s="10">
        <v>60.62</v>
      </c>
      <c r="D458" s="10">
        <v>33.86</v>
      </c>
      <c r="E458" s="10">
        <v>39.950000000000003</v>
      </c>
    </row>
    <row r="459" spans="1:5" x14ac:dyDescent="0.2">
      <c r="A459" s="12">
        <v>35735</v>
      </c>
      <c r="B459" s="10">
        <v>27.34</v>
      </c>
      <c r="C459" s="10">
        <v>61.57</v>
      </c>
      <c r="D459" s="10">
        <v>34.6</v>
      </c>
      <c r="E459" s="10">
        <v>38.840000000000003</v>
      </c>
    </row>
    <row r="460" spans="1:5" x14ac:dyDescent="0.2">
      <c r="A460" s="12">
        <v>35765</v>
      </c>
      <c r="B460" s="10">
        <v>24.2</v>
      </c>
      <c r="C460" s="10">
        <v>60.57</v>
      </c>
      <c r="D460" s="10">
        <v>34.69</v>
      </c>
      <c r="E460" s="10">
        <v>36.96</v>
      </c>
    </row>
    <row r="461" spans="1:5" x14ac:dyDescent="0.2">
      <c r="A461" s="12">
        <v>35796</v>
      </c>
      <c r="B461" s="10">
        <v>21.87</v>
      </c>
      <c r="C461" s="10">
        <v>60.06</v>
      </c>
      <c r="D461" s="10">
        <v>34.15</v>
      </c>
      <c r="E461" s="10">
        <v>35.94</v>
      </c>
    </row>
    <row r="462" spans="1:5" x14ac:dyDescent="0.2">
      <c r="A462" s="12">
        <v>35827</v>
      </c>
      <c r="B462" s="10">
        <v>21.01</v>
      </c>
      <c r="C462" s="10">
        <v>59.95</v>
      </c>
      <c r="D462" s="10">
        <v>32.9</v>
      </c>
      <c r="E462" s="10">
        <v>35.42</v>
      </c>
    </row>
    <row r="463" spans="1:5" x14ac:dyDescent="0.2">
      <c r="A463" s="12">
        <v>35855</v>
      </c>
      <c r="B463" s="10">
        <v>19.899999999999999</v>
      </c>
      <c r="C463" s="10">
        <v>59.08</v>
      </c>
      <c r="D463" s="10">
        <v>33.9</v>
      </c>
      <c r="E463" s="10">
        <v>35.58</v>
      </c>
    </row>
    <row r="464" spans="1:5" x14ac:dyDescent="0.2">
      <c r="A464" s="12">
        <v>35886</v>
      </c>
      <c r="B464" s="10">
        <v>20.39</v>
      </c>
      <c r="C464" s="10">
        <v>60.2</v>
      </c>
      <c r="D464" s="10">
        <v>36.19</v>
      </c>
      <c r="E464" s="10">
        <v>35.729999999999997</v>
      </c>
    </row>
    <row r="465" spans="1:5" x14ac:dyDescent="0.2">
      <c r="A465" s="12">
        <v>35916</v>
      </c>
      <c r="B465" s="10">
        <v>21.01</v>
      </c>
      <c r="C465" s="10">
        <v>59.46</v>
      </c>
      <c r="D465" s="10">
        <v>35.619999999999997</v>
      </c>
      <c r="E465" s="10">
        <v>34.51</v>
      </c>
    </row>
    <row r="466" spans="1:5" x14ac:dyDescent="0.2">
      <c r="A466" s="12">
        <v>35947</v>
      </c>
      <c r="B466" s="10">
        <v>18.55</v>
      </c>
      <c r="C466" s="10">
        <v>57.42</v>
      </c>
      <c r="D466" s="10">
        <v>34.74</v>
      </c>
      <c r="E466" s="10">
        <v>33.14</v>
      </c>
    </row>
    <row r="467" spans="1:5" x14ac:dyDescent="0.2">
      <c r="A467" s="12">
        <v>35977</v>
      </c>
      <c r="B467" s="10">
        <v>18.440000000000001</v>
      </c>
      <c r="C467" s="10">
        <v>56.84</v>
      </c>
      <c r="D467" s="10">
        <v>34.4</v>
      </c>
      <c r="E467" s="10">
        <v>33.1</v>
      </c>
    </row>
    <row r="468" spans="1:5" x14ac:dyDescent="0.2">
      <c r="A468" s="12">
        <v>36008</v>
      </c>
      <c r="B468" s="10">
        <v>17.690000000000001</v>
      </c>
      <c r="C468" s="10">
        <v>54.35</v>
      </c>
      <c r="D468" s="10">
        <v>34.19</v>
      </c>
      <c r="E468" s="10">
        <v>32.85</v>
      </c>
    </row>
    <row r="469" spans="1:5" x14ac:dyDescent="0.2">
      <c r="A469" s="12">
        <v>36039</v>
      </c>
      <c r="B469" s="10">
        <v>19.489999999999998</v>
      </c>
      <c r="C469" s="10">
        <v>54.16</v>
      </c>
      <c r="D469" s="10">
        <v>33.78</v>
      </c>
      <c r="E469" s="10">
        <v>33.29</v>
      </c>
    </row>
    <row r="470" spans="1:5" x14ac:dyDescent="0.2">
      <c r="A470" s="12">
        <v>36069</v>
      </c>
      <c r="B470" s="10">
        <v>18.399999999999999</v>
      </c>
      <c r="C470" s="10">
        <v>54.82</v>
      </c>
      <c r="D470" s="10">
        <v>32.58</v>
      </c>
      <c r="E470" s="10">
        <v>32.28</v>
      </c>
    </row>
    <row r="471" spans="1:5" x14ac:dyDescent="0.2">
      <c r="A471" s="12">
        <v>36100</v>
      </c>
      <c r="B471" s="10">
        <v>16.88</v>
      </c>
      <c r="C471" s="10">
        <v>56.49</v>
      </c>
      <c r="D471" s="10">
        <v>31.64</v>
      </c>
      <c r="E471" s="10">
        <v>32.26</v>
      </c>
    </row>
    <row r="472" spans="1:5" x14ac:dyDescent="0.2">
      <c r="A472" s="12">
        <v>36130</v>
      </c>
      <c r="B472" s="10">
        <v>15.2</v>
      </c>
      <c r="C472" s="10">
        <v>54.73</v>
      </c>
      <c r="D472" s="10">
        <v>30.9</v>
      </c>
      <c r="E472" s="10">
        <v>31.06</v>
      </c>
    </row>
    <row r="473" spans="1:5" x14ac:dyDescent="0.2">
      <c r="A473" s="12">
        <v>36161</v>
      </c>
      <c r="B473" s="10">
        <v>16.64</v>
      </c>
      <c r="C473" s="10">
        <v>55.02</v>
      </c>
      <c r="D473" s="10">
        <v>30.69</v>
      </c>
      <c r="E473" s="10">
        <v>30.1</v>
      </c>
    </row>
    <row r="474" spans="1:5" x14ac:dyDescent="0.2">
      <c r="A474" s="12">
        <v>36192</v>
      </c>
      <c r="B474" s="10">
        <v>15.61</v>
      </c>
      <c r="C474" s="10">
        <v>51.59</v>
      </c>
      <c r="D474" s="10">
        <v>31.81</v>
      </c>
      <c r="E474" s="10">
        <v>29.93</v>
      </c>
    </row>
    <row r="475" spans="1:5" x14ac:dyDescent="0.2">
      <c r="A475" s="12">
        <v>36220</v>
      </c>
      <c r="B475" s="10">
        <v>18.010000000000002</v>
      </c>
      <c r="C475" s="10">
        <v>49.78</v>
      </c>
      <c r="D475" s="10">
        <v>33.909999999999997</v>
      </c>
      <c r="E475" s="10">
        <v>29.87</v>
      </c>
    </row>
    <row r="476" spans="1:5" x14ac:dyDescent="0.2">
      <c r="A476" s="12">
        <v>36251</v>
      </c>
      <c r="B476" s="10">
        <v>21.45</v>
      </c>
      <c r="C476" s="10">
        <v>49.03</v>
      </c>
      <c r="D476" s="10">
        <v>32.340000000000003</v>
      </c>
      <c r="E476" s="10">
        <v>31.53</v>
      </c>
    </row>
    <row r="477" spans="1:5" x14ac:dyDescent="0.2">
      <c r="A477" s="12">
        <v>36281</v>
      </c>
      <c r="B477" s="10">
        <v>21.43</v>
      </c>
      <c r="C477" s="10">
        <v>47.72</v>
      </c>
      <c r="D477" s="10">
        <v>32.4</v>
      </c>
      <c r="E477" s="10">
        <v>32.51</v>
      </c>
    </row>
    <row r="478" spans="1:5" x14ac:dyDescent="0.2">
      <c r="A478" s="12">
        <v>36312</v>
      </c>
      <c r="B478" s="10">
        <v>22.18</v>
      </c>
      <c r="C478" s="10">
        <v>46.62</v>
      </c>
      <c r="D478" s="10">
        <v>32.159999999999997</v>
      </c>
      <c r="E478" s="10">
        <v>31.73</v>
      </c>
    </row>
    <row r="479" spans="1:5" x14ac:dyDescent="0.2">
      <c r="A479" s="12">
        <v>36342</v>
      </c>
      <c r="B479" s="10">
        <v>25.68</v>
      </c>
      <c r="C479" s="10">
        <v>44.5</v>
      </c>
      <c r="D479" s="10">
        <v>31.57</v>
      </c>
      <c r="E479" s="10">
        <v>34.25</v>
      </c>
    </row>
    <row r="480" spans="1:5" x14ac:dyDescent="0.2">
      <c r="A480" s="12">
        <v>36373</v>
      </c>
      <c r="B480" s="10">
        <v>27.65</v>
      </c>
      <c r="C480" s="10">
        <v>46.47</v>
      </c>
      <c r="D480" s="10">
        <v>31.85</v>
      </c>
      <c r="E480" s="10">
        <v>35.020000000000003</v>
      </c>
    </row>
    <row r="481" spans="1:5" x14ac:dyDescent="0.2">
      <c r="A481" s="12">
        <v>36404</v>
      </c>
      <c r="B481" s="10">
        <v>29.71</v>
      </c>
      <c r="C481" s="10">
        <v>47.59</v>
      </c>
      <c r="D481" s="10">
        <v>31.89</v>
      </c>
      <c r="E481" s="10">
        <v>36.64</v>
      </c>
    </row>
    <row r="482" spans="1:5" x14ac:dyDescent="0.2">
      <c r="A482" s="12">
        <v>36434</v>
      </c>
      <c r="B482" s="10">
        <v>29.6</v>
      </c>
      <c r="C482" s="10">
        <v>47.14</v>
      </c>
      <c r="D482" s="10">
        <v>31.45</v>
      </c>
      <c r="E482" s="10">
        <v>36.31</v>
      </c>
    </row>
    <row r="483" spans="1:5" x14ac:dyDescent="0.2">
      <c r="A483" s="12">
        <v>36465</v>
      </c>
      <c r="B483" s="10">
        <v>31.94</v>
      </c>
      <c r="C483" s="10">
        <v>46.34</v>
      </c>
      <c r="D483" s="10">
        <v>31.14</v>
      </c>
      <c r="E483" s="10">
        <v>36.56</v>
      </c>
    </row>
    <row r="484" spans="1:5" x14ac:dyDescent="0.2">
      <c r="A484" s="12">
        <v>36495</v>
      </c>
      <c r="B484" s="10">
        <v>33.090000000000003</v>
      </c>
      <c r="C484" s="10">
        <v>45.86</v>
      </c>
      <c r="D484" s="10">
        <v>31.26</v>
      </c>
      <c r="E484" s="10">
        <v>37.86</v>
      </c>
    </row>
    <row r="485" spans="1:5" x14ac:dyDescent="0.2">
      <c r="A485" s="12">
        <v>36526</v>
      </c>
      <c r="B485" s="10">
        <v>33.32</v>
      </c>
      <c r="C485" s="10">
        <v>47.44</v>
      </c>
      <c r="D485" s="10">
        <v>32.770000000000003</v>
      </c>
      <c r="E485" s="10">
        <v>40.049999999999997</v>
      </c>
    </row>
    <row r="486" spans="1:5" x14ac:dyDescent="0.2">
      <c r="A486" s="12">
        <v>36557</v>
      </c>
      <c r="B486" s="10">
        <v>36.15</v>
      </c>
      <c r="C486" s="10">
        <v>47.91</v>
      </c>
      <c r="D486" s="10">
        <v>34.590000000000003</v>
      </c>
      <c r="E486" s="10">
        <v>40</v>
      </c>
    </row>
    <row r="487" spans="1:5" x14ac:dyDescent="0.2">
      <c r="A487" s="12">
        <v>36586</v>
      </c>
      <c r="B487" s="10">
        <v>36.130000000000003</v>
      </c>
      <c r="C487" s="10">
        <v>47.33</v>
      </c>
      <c r="D487" s="10">
        <v>34.39</v>
      </c>
      <c r="E487" s="10">
        <v>38.79</v>
      </c>
    </row>
    <row r="488" spans="1:5" x14ac:dyDescent="0.2">
      <c r="A488" s="12">
        <v>36617</v>
      </c>
      <c r="B488" s="10">
        <v>31.3</v>
      </c>
      <c r="C488" s="10">
        <v>47.98</v>
      </c>
      <c r="D488" s="10">
        <v>33.61</v>
      </c>
      <c r="E488" s="10">
        <v>36.799999999999997</v>
      </c>
    </row>
    <row r="489" spans="1:5" x14ac:dyDescent="0.2">
      <c r="A489" s="12">
        <v>36647</v>
      </c>
      <c r="B489" s="10">
        <v>37.07</v>
      </c>
      <c r="C489" s="10">
        <v>47.47</v>
      </c>
      <c r="D489" s="10">
        <v>34.71</v>
      </c>
      <c r="E489" s="10">
        <v>37.67</v>
      </c>
    </row>
    <row r="490" spans="1:5" x14ac:dyDescent="0.2">
      <c r="A490" s="12">
        <v>36678</v>
      </c>
      <c r="B490" s="10">
        <v>40.51</v>
      </c>
      <c r="C490" s="10">
        <v>46.46</v>
      </c>
      <c r="D490" s="10">
        <v>36.74</v>
      </c>
      <c r="E490" s="10">
        <v>37.29</v>
      </c>
    </row>
    <row r="491" spans="1:5" x14ac:dyDescent="0.2">
      <c r="A491" s="12">
        <v>36708</v>
      </c>
      <c r="B491" s="10">
        <v>39.07</v>
      </c>
      <c r="C491" s="10">
        <v>44.95</v>
      </c>
      <c r="D491" s="10">
        <v>39.24</v>
      </c>
      <c r="E491" s="10">
        <v>38.18</v>
      </c>
    </row>
    <row r="492" spans="1:5" x14ac:dyDescent="0.2">
      <c r="A492" s="12">
        <v>36739</v>
      </c>
      <c r="B492" s="10">
        <v>40.630000000000003</v>
      </c>
      <c r="C492" s="10">
        <v>45.16</v>
      </c>
      <c r="D492" s="10">
        <v>41.03</v>
      </c>
      <c r="E492" s="10">
        <v>38.049999999999997</v>
      </c>
    </row>
    <row r="493" spans="1:5" x14ac:dyDescent="0.2">
      <c r="A493" s="12">
        <v>36770</v>
      </c>
      <c r="B493" s="10">
        <v>44.96</v>
      </c>
      <c r="C493" s="10">
        <v>46.06</v>
      </c>
      <c r="D493" s="10">
        <v>38.24</v>
      </c>
      <c r="E493" s="10">
        <v>39.85</v>
      </c>
    </row>
    <row r="494" spans="1:5" x14ac:dyDescent="0.2">
      <c r="A494" s="12">
        <v>36800</v>
      </c>
      <c r="B494" s="10">
        <v>43.27</v>
      </c>
      <c r="C494" s="10">
        <v>46.41</v>
      </c>
      <c r="D494" s="10">
        <v>37.78</v>
      </c>
      <c r="E494" s="10">
        <v>37.68</v>
      </c>
    </row>
    <row r="495" spans="1:5" x14ac:dyDescent="0.2">
      <c r="A495" s="12">
        <v>36831</v>
      </c>
      <c r="B495" s="10">
        <v>45.7</v>
      </c>
      <c r="C495" s="10">
        <v>46.87</v>
      </c>
      <c r="D495" s="10">
        <v>35.4</v>
      </c>
      <c r="E495" s="10">
        <v>36.619999999999997</v>
      </c>
    </row>
    <row r="496" spans="1:5" x14ac:dyDescent="0.2">
      <c r="A496" s="12">
        <v>36861</v>
      </c>
      <c r="B496" s="10">
        <v>42.48</v>
      </c>
      <c r="C496" s="10">
        <v>48.58</v>
      </c>
      <c r="D496" s="10">
        <v>34.92</v>
      </c>
      <c r="E496" s="10">
        <v>38.01</v>
      </c>
    </row>
    <row r="497" spans="1:5" x14ac:dyDescent="0.2">
      <c r="A497" s="12">
        <v>36892</v>
      </c>
      <c r="B497" s="10">
        <v>42.16</v>
      </c>
      <c r="C497" s="10">
        <v>48.59</v>
      </c>
      <c r="D497" s="10">
        <v>38.5</v>
      </c>
      <c r="E497" s="10">
        <v>38.299999999999997</v>
      </c>
    </row>
    <row r="498" spans="1:5" x14ac:dyDescent="0.2">
      <c r="A498" s="12">
        <v>36923</v>
      </c>
      <c r="B498" s="10">
        <v>40.68</v>
      </c>
      <c r="C498" s="10">
        <v>48.1</v>
      </c>
      <c r="D498" s="10">
        <v>36.24</v>
      </c>
      <c r="E498" s="10">
        <v>37.869999999999997</v>
      </c>
    </row>
    <row r="499" spans="1:5" x14ac:dyDescent="0.2">
      <c r="A499" s="12">
        <v>36951</v>
      </c>
      <c r="B499" s="10">
        <v>36.89</v>
      </c>
      <c r="C499" s="10">
        <v>47.75</v>
      </c>
      <c r="D499" s="10">
        <v>35.33</v>
      </c>
      <c r="E499" s="10">
        <v>36.380000000000003</v>
      </c>
    </row>
    <row r="500" spans="1:5" x14ac:dyDescent="0.2">
      <c r="A500" s="12">
        <v>36982</v>
      </c>
      <c r="B500" s="10">
        <v>38.21</v>
      </c>
      <c r="C500" s="10">
        <v>47.16</v>
      </c>
      <c r="D500" s="10">
        <v>34.82</v>
      </c>
      <c r="E500" s="10">
        <v>35.82</v>
      </c>
    </row>
    <row r="501" spans="1:5" x14ac:dyDescent="0.2">
      <c r="A501" s="12">
        <v>37012</v>
      </c>
      <c r="B501" s="10">
        <v>39.880000000000003</v>
      </c>
      <c r="C501" s="10">
        <v>47.82</v>
      </c>
      <c r="D501" s="10">
        <v>33.15</v>
      </c>
      <c r="E501" s="10">
        <v>36.630000000000003</v>
      </c>
    </row>
    <row r="502" spans="1:5" x14ac:dyDescent="0.2">
      <c r="A502" s="12">
        <v>37043</v>
      </c>
      <c r="B502" s="10">
        <v>38.450000000000003</v>
      </c>
      <c r="C502" s="10">
        <v>48.32</v>
      </c>
      <c r="D502" s="10">
        <v>33.33</v>
      </c>
      <c r="E502" s="10">
        <v>35.1</v>
      </c>
    </row>
    <row r="503" spans="1:5" x14ac:dyDescent="0.2">
      <c r="A503" s="12">
        <v>37073</v>
      </c>
      <c r="B503" s="10">
        <v>33.97</v>
      </c>
      <c r="C503" s="10">
        <v>52.12</v>
      </c>
      <c r="D503" s="10">
        <v>33.4</v>
      </c>
      <c r="E503" s="10">
        <v>33.69</v>
      </c>
    </row>
    <row r="504" spans="1:5" x14ac:dyDescent="0.2">
      <c r="A504" s="12">
        <v>37104</v>
      </c>
      <c r="B504" s="10">
        <v>35.01</v>
      </c>
      <c r="C504" s="10">
        <v>51.83</v>
      </c>
      <c r="D504" s="10">
        <v>33.65</v>
      </c>
      <c r="E504" s="10">
        <v>32.67</v>
      </c>
    </row>
    <row r="505" spans="1:5" x14ac:dyDescent="0.2">
      <c r="A505" s="12">
        <v>37135</v>
      </c>
      <c r="B505" s="10">
        <v>33.76</v>
      </c>
      <c r="C505" s="10">
        <v>49.42</v>
      </c>
      <c r="D505" s="10">
        <v>34.44</v>
      </c>
      <c r="E505" s="10">
        <v>31.8</v>
      </c>
    </row>
    <row r="506" spans="1:5" x14ac:dyDescent="0.2">
      <c r="A506" s="12">
        <v>37165</v>
      </c>
      <c r="B506" s="10">
        <v>28.61</v>
      </c>
      <c r="C506" s="10">
        <v>46.79</v>
      </c>
      <c r="D506" s="10">
        <v>34.67</v>
      </c>
      <c r="E506" s="10">
        <v>30.65</v>
      </c>
    </row>
    <row r="507" spans="1:5" x14ac:dyDescent="0.2">
      <c r="A507" s="12">
        <v>37196</v>
      </c>
      <c r="B507" s="10">
        <v>26.68</v>
      </c>
      <c r="C507" s="10">
        <v>48.44</v>
      </c>
      <c r="D507" s="10">
        <v>35.049999999999997</v>
      </c>
      <c r="E507" s="10">
        <v>31.62</v>
      </c>
    </row>
    <row r="508" spans="1:5" x14ac:dyDescent="0.2">
      <c r="A508" s="12">
        <v>37226</v>
      </c>
      <c r="B508" s="10">
        <v>26.25</v>
      </c>
      <c r="C508" s="10">
        <v>48.47</v>
      </c>
      <c r="D508" s="10">
        <v>35.770000000000003</v>
      </c>
      <c r="E508" s="10">
        <v>32.08</v>
      </c>
    </row>
    <row r="509" spans="1:5" x14ac:dyDescent="0.2">
      <c r="A509" s="12">
        <v>37257</v>
      </c>
      <c r="B509" s="10">
        <v>26.8</v>
      </c>
      <c r="C509" s="10">
        <v>48.8</v>
      </c>
      <c r="D509" s="10">
        <v>36.200000000000003</v>
      </c>
      <c r="E509" s="10">
        <v>32.82</v>
      </c>
    </row>
    <row r="510" spans="1:5" x14ac:dyDescent="0.2">
      <c r="A510" s="12">
        <v>37288</v>
      </c>
      <c r="B510" s="10">
        <v>27.75</v>
      </c>
      <c r="C510" s="10">
        <v>48.1</v>
      </c>
      <c r="D510" s="10">
        <v>35.950000000000003</v>
      </c>
      <c r="E510" s="10">
        <v>33.04</v>
      </c>
    </row>
    <row r="511" spans="1:5" x14ac:dyDescent="0.2">
      <c r="A511" s="12">
        <v>37316</v>
      </c>
      <c r="B511" s="10">
        <v>32.24</v>
      </c>
      <c r="C511" s="10">
        <v>48.87</v>
      </c>
      <c r="D511" s="10">
        <v>34.61</v>
      </c>
      <c r="E511" s="10">
        <v>33.979999999999997</v>
      </c>
    </row>
    <row r="512" spans="1:5" x14ac:dyDescent="0.2">
      <c r="A512" s="12">
        <v>37347</v>
      </c>
      <c r="B512" s="10">
        <v>34.72</v>
      </c>
      <c r="C512" s="10">
        <v>48.53</v>
      </c>
      <c r="D512" s="10">
        <v>33.47</v>
      </c>
      <c r="E512" s="10">
        <v>33.630000000000003</v>
      </c>
    </row>
    <row r="513" spans="1:5" x14ac:dyDescent="0.2">
      <c r="A513" s="12">
        <v>37377</v>
      </c>
      <c r="B513" s="10">
        <v>34.53</v>
      </c>
      <c r="C513" s="10">
        <v>49.53</v>
      </c>
      <c r="D513" s="10">
        <v>33.82</v>
      </c>
      <c r="E513" s="10">
        <v>33.17</v>
      </c>
    </row>
    <row r="514" spans="1:5" x14ac:dyDescent="0.2">
      <c r="A514" s="12">
        <v>37408</v>
      </c>
      <c r="B514" s="10">
        <v>32.79</v>
      </c>
      <c r="C514" s="10">
        <v>51.16</v>
      </c>
      <c r="D514" s="10">
        <v>34.450000000000003</v>
      </c>
      <c r="E514" s="10">
        <v>33.700000000000003</v>
      </c>
    </row>
    <row r="515" spans="1:5" x14ac:dyDescent="0.2">
      <c r="A515" s="12">
        <v>37438</v>
      </c>
      <c r="B515" s="10">
        <v>34.200000000000003</v>
      </c>
      <c r="C515" s="10">
        <v>52.61</v>
      </c>
      <c r="D515" s="10">
        <v>34.57</v>
      </c>
      <c r="E515" s="10">
        <v>33.28</v>
      </c>
    </row>
    <row r="516" spans="1:5" x14ac:dyDescent="0.2">
      <c r="A516" s="12">
        <v>37469</v>
      </c>
      <c r="B516" s="10">
        <v>35.229999999999997</v>
      </c>
      <c r="C516" s="10">
        <v>53.27</v>
      </c>
      <c r="D516" s="10">
        <v>36.450000000000003</v>
      </c>
      <c r="E516" s="10">
        <v>31.83</v>
      </c>
    </row>
    <row r="517" spans="1:5" x14ac:dyDescent="0.2">
      <c r="A517" s="12">
        <v>37500</v>
      </c>
      <c r="B517" s="10">
        <v>37.74</v>
      </c>
      <c r="C517" s="10">
        <v>55.11</v>
      </c>
      <c r="D517" s="10">
        <v>34.86</v>
      </c>
      <c r="E517" s="10">
        <v>31.95</v>
      </c>
    </row>
    <row r="518" spans="1:5" x14ac:dyDescent="0.2">
      <c r="A518" s="12">
        <v>37530</v>
      </c>
      <c r="B518" s="10">
        <v>37.81</v>
      </c>
      <c r="C518" s="10">
        <v>55.11</v>
      </c>
      <c r="D518" s="10">
        <v>34.61</v>
      </c>
      <c r="E518" s="10">
        <v>32.17</v>
      </c>
    </row>
    <row r="519" spans="1:5" x14ac:dyDescent="0.2">
      <c r="A519" s="12">
        <v>37561</v>
      </c>
      <c r="B519" s="10">
        <v>34.159999999999997</v>
      </c>
      <c r="C519" s="10">
        <v>54.71</v>
      </c>
      <c r="D519" s="10">
        <v>34.549999999999997</v>
      </c>
      <c r="E519" s="10">
        <v>33.659999999999997</v>
      </c>
    </row>
    <row r="520" spans="1:5" x14ac:dyDescent="0.2">
      <c r="A520" s="12">
        <v>37591</v>
      </c>
      <c r="B520" s="10">
        <v>39.700000000000003</v>
      </c>
      <c r="C520" s="10">
        <v>55.79</v>
      </c>
      <c r="D520" s="10">
        <v>35.54</v>
      </c>
      <c r="E520" s="10">
        <v>33.78</v>
      </c>
    </row>
    <row r="521" spans="1:5" x14ac:dyDescent="0.2">
      <c r="A521" s="12">
        <v>37622</v>
      </c>
      <c r="B521" s="10">
        <v>43.62</v>
      </c>
      <c r="C521" s="10">
        <v>55.69</v>
      </c>
      <c r="D521" s="10">
        <v>37.19</v>
      </c>
      <c r="E521" s="10">
        <v>34.72</v>
      </c>
    </row>
    <row r="522" spans="1:5" x14ac:dyDescent="0.2">
      <c r="A522" s="12">
        <v>37653</v>
      </c>
      <c r="B522" s="10">
        <v>48.25</v>
      </c>
      <c r="C522" s="10">
        <v>55.25</v>
      </c>
      <c r="D522" s="10">
        <v>40.49</v>
      </c>
      <c r="E522" s="10">
        <v>35.71</v>
      </c>
    </row>
    <row r="523" spans="1:5" x14ac:dyDescent="0.2">
      <c r="A523" s="12">
        <v>37681</v>
      </c>
      <c r="B523" s="10">
        <v>43.41</v>
      </c>
      <c r="C523" s="10">
        <v>54.87</v>
      </c>
      <c r="D523" s="10">
        <v>41.9</v>
      </c>
      <c r="E523" s="10">
        <v>35.090000000000003</v>
      </c>
    </row>
    <row r="524" spans="1:5" x14ac:dyDescent="0.2">
      <c r="A524" s="12">
        <v>37712</v>
      </c>
      <c r="B524" s="10">
        <v>37</v>
      </c>
      <c r="C524" s="10">
        <v>54.29</v>
      </c>
      <c r="D524" s="10">
        <v>39.06</v>
      </c>
      <c r="E524" s="10">
        <v>33.76</v>
      </c>
    </row>
    <row r="525" spans="1:5" x14ac:dyDescent="0.2">
      <c r="A525" s="12">
        <v>37742</v>
      </c>
      <c r="B525" s="10">
        <v>38.56</v>
      </c>
      <c r="C525" s="10">
        <v>54.21</v>
      </c>
      <c r="D525" s="10">
        <v>40.479999999999997</v>
      </c>
      <c r="E525" s="10">
        <v>35.119999999999997</v>
      </c>
    </row>
    <row r="526" spans="1:5" x14ac:dyDescent="0.2">
      <c r="A526" s="12">
        <v>37773</v>
      </c>
      <c r="B526" s="10">
        <v>40.36</v>
      </c>
      <c r="C526" s="10">
        <v>53.99</v>
      </c>
      <c r="D526" s="10">
        <v>41.44</v>
      </c>
      <c r="E526" s="10">
        <v>35.69</v>
      </c>
    </row>
    <row r="527" spans="1:5" x14ac:dyDescent="0.2">
      <c r="A527" s="12">
        <v>37803</v>
      </c>
      <c r="B527" s="10">
        <v>40.270000000000003</v>
      </c>
      <c r="C527" s="10">
        <v>52.78</v>
      </c>
      <c r="D527" s="10">
        <v>42.85</v>
      </c>
      <c r="E527" s="10">
        <v>36.21</v>
      </c>
    </row>
    <row r="528" spans="1:5" x14ac:dyDescent="0.2">
      <c r="A528" s="12">
        <v>37834</v>
      </c>
      <c r="B528" s="10">
        <v>41.75</v>
      </c>
      <c r="C528" s="10">
        <v>53.85</v>
      </c>
      <c r="D528" s="10">
        <v>42.62</v>
      </c>
      <c r="E528" s="10">
        <v>36.9</v>
      </c>
    </row>
    <row r="529" spans="1:5" x14ac:dyDescent="0.2">
      <c r="A529" s="12">
        <v>37865</v>
      </c>
      <c r="B529" s="10">
        <v>38.44</v>
      </c>
      <c r="C529" s="10">
        <v>55.55</v>
      </c>
      <c r="D529" s="10">
        <v>43.59</v>
      </c>
      <c r="E529" s="10">
        <v>36.799999999999997</v>
      </c>
    </row>
    <row r="530" spans="1:5" x14ac:dyDescent="0.2">
      <c r="A530" s="12">
        <v>37895</v>
      </c>
      <c r="B530" s="10">
        <v>41.11</v>
      </c>
      <c r="C530" s="10">
        <v>59.75</v>
      </c>
      <c r="D530" s="10">
        <v>44.72</v>
      </c>
      <c r="E530" s="10">
        <v>38.83</v>
      </c>
    </row>
    <row r="531" spans="1:5" x14ac:dyDescent="0.2">
      <c r="A531" s="12">
        <v>37926</v>
      </c>
      <c r="B531" s="10">
        <v>40.229999999999997</v>
      </c>
      <c r="C531" s="10">
        <v>62.15</v>
      </c>
      <c r="D531" s="10">
        <v>45.08</v>
      </c>
      <c r="E531" s="10">
        <v>40.4</v>
      </c>
    </row>
    <row r="532" spans="1:5" x14ac:dyDescent="0.2">
      <c r="A532" s="12">
        <v>37956</v>
      </c>
      <c r="B532" s="10">
        <v>43.77</v>
      </c>
      <c r="C532" s="10">
        <v>61.85</v>
      </c>
      <c r="D532" s="10">
        <v>45.91</v>
      </c>
      <c r="E532" s="10">
        <v>42.73</v>
      </c>
    </row>
    <row r="533" spans="1:5" x14ac:dyDescent="0.2">
      <c r="A533" s="12">
        <v>37987</v>
      </c>
      <c r="B533" s="10">
        <v>45.18</v>
      </c>
      <c r="C533" s="10">
        <v>63.92</v>
      </c>
      <c r="D533" s="10">
        <v>46.53</v>
      </c>
      <c r="E533" s="10">
        <v>45.87</v>
      </c>
    </row>
    <row r="534" spans="1:5" x14ac:dyDescent="0.2">
      <c r="A534" s="12">
        <v>38018</v>
      </c>
      <c r="B534" s="10">
        <v>44.12</v>
      </c>
      <c r="C534" s="10">
        <v>66.17</v>
      </c>
      <c r="D534" s="10">
        <v>43.16</v>
      </c>
      <c r="E534" s="10">
        <v>48.75</v>
      </c>
    </row>
    <row r="535" spans="1:5" x14ac:dyDescent="0.2">
      <c r="A535" s="12">
        <v>38047</v>
      </c>
      <c r="B535" s="10">
        <v>47.59</v>
      </c>
      <c r="C535" s="10">
        <v>69.8</v>
      </c>
      <c r="D535" s="10">
        <v>42.61</v>
      </c>
      <c r="E535" s="10">
        <v>49.26</v>
      </c>
    </row>
    <row r="536" spans="1:5" x14ac:dyDescent="0.2">
      <c r="A536" s="12">
        <v>38078</v>
      </c>
      <c r="B536" s="10">
        <v>47.78</v>
      </c>
      <c r="C536" s="10">
        <v>69.11</v>
      </c>
      <c r="D536" s="10">
        <v>42.3</v>
      </c>
      <c r="E536" s="10">
        <v>49.42</v>
      </c>
    </row>
    <row r="537" spans="1:5" x14ac:dyDescent="0.2">
      <c r="A537" s="12">
        <v>38108</v>
      </c>
      <c r="B537" s="10">
        <v>53.59</v>
      </c>
      <c r="C537" s="10">
        <v>66.53</v>
      </c>
      <c r="D537" s="10">
        <v>43.38</v>
      </c>
      <c r="E537" s="10">
        <v>46.47</v>
      </c>
    </row>
    <row r="538" spans="1:5" x14ac:dyDescent="0.2">
      <c r="A538" s="12">
        <v>38139</v>
      </c>
      <c r="B538" s="10">
        <v>50.8</v>
      </c>
      <c r="C538" s="10">
        <v>64.2</v>
      </c>
      <c r="D538" s="10">
        <v>46.58</v>
      </c>
      <c r="E538" s="10">
        <v>47.8</v>
      </c>
    </row>
    <row r="539" spans="1:5" x14ac:dyDescent="0.2">
      <c r="A539" s="12">
        <v>38169</v>
      </c>
      <c r="B539" s="10">
        <v>53.95</v>
      </c>
      <c r="C539" s="10">
        <v>62.56</v>
      </c>
      <c r="D539" s="10">
        <v>51.2</v>
      </c>
      <c r="E539" s="10">
        <v>49.34</v>
      </c>
    </row>
    <row r="540" spans="1:5" x14ac:dyDescent="0.2">
      <c r="A540" s="12">
        <v>38200</v>
      </c>
      <c r="B540" s="10">
        <v>58.14</v>
      </c>
      <c r="C540" s="10">
        <v>61.13</v>
      </c>
      <c r="D540" s="10">
        <v>53.82</v>
      </c>
      <c r="E540" s="10">
        <v>48.79</v>
      </c>
    </row>
    <row r="541" spans="1:5" x14ac:dyDescent="0.2">
      <c r="A541" s="12">
        <v>38231</v>
      </c>
      <c r="B541" s="10">
        <v>58.05</v>
      </c>
      <c r="C541" s="10">
        <v>60.82</v>
      </c>
      <c r="D541" s="10">
        <v>58.02</v>
      </c>
      <c r="E541" s="10">
        <v>49.28</v>
      </c>
    </row>
    <row r="542" spans="1:5" x14ac:dyDescent="0.2">
      <c r="A542" s="12">
        <v>38261</v>
      </c>
      <c r="B542" s="10">
        <v>66.84</v>
      </c>
      <c r="C542" s="10">
        <v>59.69</v>
      </c>
      <c r="D542" s="10">
        <v>61.61</v>
      </c>
      <c r="E542" s="10">
        <v>51.65</v>
      </c>
    </row>
    <row r="543" spans="1:5" x14ac:dyDescent="0.2">
      <c r="A543" s="12">
        <v>38292</v>
      </c>
      <c r="B543" s="10">
        <v>59.11</v>
      </c>
      <c r="C543" s="10">
        <v>59.44</v>
      </c>
      <c r="D543" s="10">
        <v>59.6</v>
      </c>
      <c r="E543" s="10">
        <v>52.1</v>
      </c>
    </row>
    <row r="544" spans="1:5" x14ac:dyDescent="0.2">
      <c r="A544" s="12">
        <v>38322</v>
      </c>
      <c r="B544" s="10">
        <v>56.14</v>
      </c>
      <c r="C544" s="10">
        <v>59.77</v>
      </c>
      <c r="D544" s="10">
        <v>54.26</v>
      </c>
      <c r="E544" s="10">
        <v>52.66</v>
      </c>
    </row>
    <row r="545" spans="1:5" x14ac:dyDescent="0.2">
      <c r="A545" s="12">
        <v>38353</v>
      </c>
      <c r="B545" s="10">
        <v>60.77</v>
      </c>
      <c r="C545" s="10">
        <v>60.03</v>
      </c>
      <c r="D545" s="10">
        <v>54.16</v>
      </c>
      <c r="E545" s="10">
        <v>56.4</v>
      </c>
    </row>
    <row r="546" spans="1:5" x14ac:dyDescent="0.2">
      <c r="A546" s="12">
        <v>38384</v>
      </c>
      <c r="B546" s="10">
        <v>61.98</v>
      </c>
      <c r="C546" s="10">
        <v>62.14</v>
      </c>
      <c r="D546" s="10">
        <v>54.33</v>
      </c>
      <c r="E546" s="10">
        <v>57.94</v>
      </c>
    </row>
    <row r="547" spans="1:5" x14ac:dyDescent="0.2">
      <c r="A547" s="12">
        <v>38412</v>
      </c>
      <c r="B547" s="10">
        <v>71.12</v>
      </c>
      <c r="C547" s="10">
        <v>65.28</v>
      </c>
      <c r="D547" s="10">
        <v>58.82</v>
      </c>
      <c r="E547" s="10">
        <v>60.22</v>
      </c>
    </row>
    <row r="548" spans="1:5" x14ac:dyDescent="0.2">
      <c r="A548" s="12">
        <v>38443</v>
      </c>
      <c r="B548" s="10">
        <v>70.25</v>
      </c>
      <c r="C548" s="10">
        <v>63.29</v>
      </c>
      <c r="D548" s="10">
        <v>62.4</v>
      </c>
      <c r="E548" s="10">
        <v>59.05</v>
      </c>
    </row>
    <row r="549" spans="1:5" x14ac:dyDescent="0.2">
      <c r="A549" s="12">
        <v>38473</v>
      </c>
      <c r="B549" s="10">
        <v>65.989999999999995</v>
      </c>
      <c r="C549" s="10">
        <v>62.73</v>
      </c>
      <c r="D549" s="10">
        <v>64.36</v>
      </c>
      <c r="E549" s="10">
        <v>56.65</v>
      </c>
    </row>
    <row r="550" spans="1:5" x14ac:dyDescent="0.2">
      <c r="A550" s="12">
        <v>38504</v>
      </c>
      <c r="B550" s="10">
        <v>72.91</v>
      </c>
      <c r="C550" s="10">
        <v>62.36</v>
      </c>
      <c r="D550" s="10">
        <v>58.84</v>
      </c>
      <c r="E550" s="10">
        <v>57.62</v>
      </c>
    </row>
    <row r="551" spans="1:5" x14ac:dyDescent="0.2">
      <c r="A551" s="12">
        <v>38534</v>
      </c>
      <c r="B551" s="10">
        <v>77.25</v>
      </c>
      <c r="C551" s="10">
        <v>61.94</v>
      </c>
      <c r="D551" s="10">
        <v>59.46</v>
      </c>
      <c r="E551" s="10">
        <v>57.77</v>
      </c>
    </row>
    <row r="552" spans="1:5" x14ac:dyDescent="0.2">
      <c r="A552" s="12">
        <v>38565</v>
      </c>
      <c r="B552" s="10">
        <v>86.78</v>
      </c>
      <c r="C552" s="10">
        <v>61.02</v>
      </c>
      <c r="D552" s="10">
        <v>57.55</v>
      </c>
      <c r="E552" s="10">
        <v>60.14</v>
      </c>
    </row>
    <row r="553" spans="1:5" x14ac:dyDescent="0.2">
      <c r="A553" s="12">
        <v>38596</v>
      </c>
      <c r="B553" s="10">
        <v>89.69</v>
      </c>
      <c r="C553" s="10">
        <v>61.98</v>
      </c>
      <c r="D553" s="10">
        <v>57.8</v>
      </c>
      <c r="E553" s="10">
        <v>60.04</v>
      </c>
    </row>
    <row r="554" spans="1:5" x14ac:dyDescent="0.2">
      <c r="A554" s="12">
        <v>38626</v>
      </c>
      <c r="B554" s="10">
        <v>86.04</v>
      </c>
      <c r="C554" s="10">
        <v>63.13</v>
      </c>
      <c r="D554" s="10">
        <v>58.53</v>
      </c>
      <c r="E554" s="10">
        <v>61.68</v>
      </c>
    </row>
    <row r="555" spans="1:5" x14ac:dyDescent="0.2">
      <c r="A555" s="12">
        <v>38657</v>
      </c>
      <c r="B555" s="10">
        <v>78.709999999999994</v>
      </c>
      <c r="C555" s="10">
        <v>62.02</v>
      </c>
      <c r="D555" s="10">
        <v>62.23</v>
      </c>
      <c r="E555" s="10">
        <v>64.36</v>
      </c>
    </row>
    <row r="556" spans="1:5" x14ac:dyDescent="0.2">
      <c r="A556" s="12">
        <v>38687</v>
      </c>
      <c r="B556" s="10">
        <v>83.15</v>
      </c>
      <c r="C556" s="10">
        <v>63.66</v>
      </c>
      <c r="D556" s="10">
        <v>59.21</v>
      </c>
      <c r="E556" s="10">
        <v>69.37</v>
      </c>
    </row>
    <row r="557" spans="1:5" x14ac:dyDescent="0.2">
      <c r="A557" s="12">
        <v>38718</v>
      </c>
      <c r="B557" s="10">
        <v>85.43</v>
      </c>
      <c r="C557" s="10">
        <v>64.75</v>
      </c>
      <c r="D557" s="10">
        <v>57.55</v>
      </c>
      <c r="E557" s="10">
        <v>73.13</v>
      </c>
    </row>
    <row r="558" spans="1:5" x14ac:dyDescent="0.2">
      <c r="A558" s="12">
        <v>38749</v>
      </c>
      <c r="B558" s="10">
        <v>80.260000000000005</v>
      </c>
      <c r="C558" s="10">
        <v>67.44</v>
      </c>
      <c r="D558" s="10">
        <v>59.21</v>
      </c>
      <c r="E558" s="10">
        <v>75.58</v>
      </c>
    </row>
    <row r="559" spans="1:5" x14ac:dyDescent="0.2">
      <c r="A559" s="12">
        <v>38777</v>
      </c>
      <c r="B559" s="10">
        <v>82.07</v>
      </c>
      <c r="C559" s="10">
        <v>66.2</v>
      </c>
      <c r="D559" s="10">
        <v>63.37</v>
      </c>
      <c r="E559" s="10">
        <v>76.349999999999994</v>
      </c>
    </row>
    <row r="560" spans="1:5" x14ac:dyDescent="0.2">
      <c r="A560" s="12">
        <v>38808</v>
      </c>
      <c r="B560" s="10">
        <v>91.3</v>
      </c>
      <c r="C560" s="10">
        <v>65.83</v>
      </c>
      <c r="D560" s="10">
        <v>63.99</v>
      </c>
      <c r="E560" s="10">
        <v>87.8</v>
      </c>
    </row>
    <row r="561" spans="1:5" x14ac:dyDescent="0.2">
      <c r="A561" s="12">
        <v>38838</v>
      </c>
      <c r="B561" s="10">
        <v>89.86</v>
      </c>
      <c r="C561" s="10">
        <v>68.17</v>
      </c>
      <c r="D561" s="10">
        <v>61.41</v>
      </c>
      <c r="E561" s="10">
        <v>101.27</v>
      </c>
    </row>
    <row r="562" spans="1:5" x14ac:dyDescent="0.2">
      <c r="A562" s="12">
        <v>38869</v>
      </c>
      <c r="B562" s="10">
        <v>88.45</v>
      </c>
      <c r="C562" s="10">
        <v>65.78</v>
      </c>
      <c r="D562" s="10">
        <v>58.62</v>
      </c>
      <c r="E562" s="10">
        <v>91.46</v>
      </c>
    </row>
    <row r="563" spans="1:5" x14ac:dyDescent="0.2">
      <c r="A563" s="12">
        <v>38899</v>
      </c>
      <c r="B563" s="10">
        <v>94.03</v>
      </c>
      <c r="C563" s="10">
        <v>66.92</v>
      </c>
      <c r="D563" s="10">
        <v>58.37</v>
      </c>
      <c r="E563" s="10">
        <v>97.17</v>
      </c>
    </row>
    <row r="564" spans="1:5" x14ac:dyDescent="0.2">
      <c r="A564" s="12">
        <v>38930</v>
      </c>
      <c r="B564" s="10">
        <v>94.71</v>
      </c>
      <c r="C564" s="10">
        <v>66.569999999999993</v>
      </c>
      <c r="D564" s="10">
        <v>60.3</v>
      </c>
      <c r="E564" s="10">
        <v>98.01</v>
      </c>
    </row>
    <row r="565" spans="1:5" x14ac:dyDescent="0.2">
      <c r="A565" s="12">
        <v>38961</v>
      </c>
      <c r="B565" s="10">
        <v>80.290000000000006</v>
      </c>
      <c r="C565" s="10">
        <v>66.42</v>
      </c>
      <c r="D565" s="10">
        <v>60.96</v>
      </c>
      <c r="E565" s="10">
        <v>97.79</v>
      </c>
    </row>
    <row r="566" spans="1:5" x14ac:dyDescent="0.2">
      <c r="A566" s="12">
        <v>38991</v>
      </c>
      <c r="B566" s="10">
        <v>76.989999999999995</v>
      </c>
      <c r="C566" s="10">
        <v>69.33</v>
      </c>
      <c r="D566" s="10">
        <v>60.11</v>
      </c>
      <c r="E566" s="10">
        <v>101.7</v>
      </c>
    </row>
    <row r="567" spans="1:5" x14ac:dyDescent="0.2">
      <c r="A567" s="12">
        <v>39022</v>
      </c>
      <c r="B567" s="10">
        <v>79.150000000000006</v>
      </c>
      <c r="C567" s="10">
        <v>72.58</v>
      </c>
      <c r="D567" s="10">
        <v>62.71</v>
      </c>
      <c r="E567" s="10">
        <v>101.07</v>
      </c>
    </row>
    <row r="568" spans="1:5" x14ac:dyDescent="0.2">
      <c r="A568" s="12">
        <v>39052</v>
      </c>
      <c r="B568" s="10">
        <v>82.23</v>
      </c>
      <c r="C568" s="10">
        <v>72.89</v>
      </c>
      <c r="D568" s="10">
        <v>66.39</v>
      </c>
      <c r="E568" s="10">
        <v>101.77</v>
      </c>
    </row>
    <row r="569" spans="1:5" x14ac:dyDescent="0.2">
      <c r="A569" s="12">
        <v>39083</v>
      </c>
      <c r="B569" s="10">
        <v>73.61</v>
      </c>
      <c r="C569" s="10">
        <v>73.53</v>
      </c>
      <c r="D569" s="10">
        <v>68.41</v>
      </c>
      <c r="E569" s="10">
        <v>96.83</v>
      </c>
    </row>
    <row r="570" spans="1:5" x14ac:dyDescent="0.2">
      <c r="A570" s="12">
        <v>39114</v>
      </c>
      <c r="B570" s="10">
        <v>79.14</v>
      </c>
      <c r="C570" s="10">
        <v>75.94</v>
      </c>
      <c r="D570" s="10">
        <v>73.75</v>
      </c>
      <c r="E570" s="10">
        <v>98.69</v>
      </c>
    </row>
    <row r="571" spans="1:5" x14ac:dyDescent="0.2">
      <c r="A571" s="12">
        <v>39142</v>
      </c>
      <c r="B571" s="10">
        <v>82.71</v>
      </c>
      <c r="C571" s="10">
        <v>75.64</v>
      </c>
      <c r="D571" s="10">
        <v>78.680000000000007</v>
      </c>
      <c r="E571" s="10">
        <v>104.59</v>
      </c>
    </row>
    <row r="572" spans="1:5" x14ac:dyDescent="0.2">
      <c r="A572" s="12">
        <v>39173</v>
      </c>
      <c r="B572" s="10">
        <v>88.76</v>
      </c>
      <c r="C572" s="10">
        <v>75.45</v>
      </c>
      <c r="D572" s="10">
        <v>77.38</v>
      </c>
      <c r="E572" s="10">
        <v>114.38</v>
      </c>
    </row>
    <row r="573" spans="1:5" x14ac:dyDescent="0.2">
      <c r="A573" s="12">
        <v>39203</v>
      </c>
      <c r="B573" s="10">
        <v>88.87</v>
      </c>
      <c r="C573" s="10">
        <v>77.930000000000007</v>
      </c>
      <c r="D573" s="10">
        <v>79.84</v>
      </c>
      <c r="E573" s="10">
        <v>116.38</v>
      </c>
    </row>
    <row r="574" spans="1:5" x14ac:dyDescent="0.2">
      <c r="A574" s="12">
        <v>39234</v>
      </c>
      <c r="B574" s="10">
        <v>92.82</v>
      </c>
      <c r="C574" s="10">
        <v>81.53</v>
      </c>
      <c r="D574" s="10">
        <v>80.62</v>
      </c>
      <c r="E574" s="10">
        <v>110.02</v>
      </c>
    </row>
    <row r="575" spans="1:5" x14ac:dyDescent="0.2">
      <c r="A575" s="12">
        <v>39264</v>
      </c>
      <c r="B575" s="10">
        <v>97.99</v>
      </c>
      <c r="C575" s="10">
        <v>83.37</v>
      </c>
      <c r="D575" s="10">
        <v>77.42</v>
      </c>
      <c r="E575" s="10">
        <v>111.06</v>
      </c>
    </row>
    <row r="576" spans="1:5" x14ac:dyDescent="0.2">
      <c r="A576" s="12">
        <v>39295</v>
      </c>
      <c r="B576" s="10">
        <v>91.38</v>
      </c>
      <c r="C576" s="10">
        <v>84.7</v>
      </c>
      <c r="D576" s="10">
        <v>77.430000000000007</v>
      </c>
      <c r="E576" s="10">
        <v>105.49</v>
      </c>
    </row>
    <row r="577" spans="1:5" x14ac:dyDescent="0.2">
      <c r="A577" s="12">
        <v>39326</v>
      </c>
      <c r="B577" s="10">
        <v>98.07</v>
      </c>
      <c r="C577" s="10">
        <v>89.44</v>
      </c>
      <c r="D577" s="10">
        <v>87.13</v>
      </c>
      <c r="E577" s="10">
        <v>108.18</v>
      </c>
    </row>
    <row r="578" spans="1:5" x14ac:dyDescent="0.2">
      <c r="A578" s="12">
        <v>39356</v>
      </c>
      <c r="B578" s="10">
        <v>105.72</v>
      </c>
      <c r="C578" s="10">
        <v>92.78</v>
      </c>
      <c r="D578" s="10">
        <v>92.91</v>
      </c>
      <c r="E578" s="10">
        <v>114.42</v>
      </c>
    </row>
    <row r="579" spans="1:5" x14ac:dyDescent="0.2">
      <c r="A579" s="12">
        <v>39387</v>
      </c>
      <c r="B579" s="10">
        <v>117.1</v>
      </c>
      <c r="C579" s="10">
        <v>96.24</v>
      </c>
      <c r="D579" s="10">
        <v>100.18</v>
      </c>
      <c r="E579" s="10">
        <v>112.14</v>
      </c>
    </row>
    <row r="580" spans="1:5" x14ac:dyDescent="0.2">
      <c r="A580" s="12">
        <v>39417</v>
      </c>
      <c r="B580" s="10">
        <v>116.28</v>
      </c>
      <c r="C580" s="10">
        <v>99.85</v>
      </c>
      <c r="D580" s="10">
        <v>106.56</v>
      </c>
      <c r="E580" s="10">
        <v>105.31</v>
      </c>
    </row>
    <row r="581" spans="1:5" x14ac:dyDescent="0.2">
      <c r="A581" s="12">
        <v>39448</v>
      </c>
      <c r="B581" s="10">
        <v>118.6</v>
      </c>
      <c r="C581" s="10">
        <v>106.22</v>
      </c>
      <c r="D581" s="10">
        <v>109.92</v>
      </c>
      <c r="E581" s="10">
        <v>109.55</v>
      </c>
    </row>
    <row r="582" spans="1:5" x14ac:dyDescent="0.2">
      <c r="A582" s="12">
        <v>39479</v>
      </c>
      <c r="B582" s="10">
        <v>124.4</v>
      </c>
      <c r="C582" s="10">
        <v>116.07</v>
      </c>
      <c r="D582" s="10">
        <v>114.34</v>
      </c>
      <c r="E582" s="10">
        <v>117.66</v>
      </c>
    </row>
    <row r="583" spans="1:5" x14ac:dyDescent="0.2">
      <c r="A583" s="12">
        <v>39508</v>
      </c>
      <c r="B583" s="10">
        <v>133.99</v>
      </c>
      <c r="C583" s="10">
        <v>123.94</v>
      </c>
      <c r="D583" s="10">
        <v>128.77000000000001</v>
      </c>
      <c r="E583" s="10">
        <v>126.26</v>
      </c>
    </row>
    <row r="584" spans="1:5" x14ac:dyDescent="0.2">
      <c r="A584" s="12">
        <v>39539</v>
      </c>
      <c r="B584" s="10">
        <v>143.13</v>
      </c>
      <c r="C584" s="10">
        <v>127.58</v>
      </c>
      <c r="D584" s="10">
        <v>174.07</v>
      </c>
      <c r="E584" s="10">
        <v>125.45</v>
      </c>
    </row>
    <row r="585" spans="1:5" x14ac:dyDescent="0.2">
      <c r="A585" s="12">
        <v>39569</v>
      </c>
      <c r="B585" s="10">
        <v>159.76</v>
      </c>
      <c r="C585" s="10">
        <v>127.28</v>
      </c>
      <c r="D585" s="10">
        <v>213.04</v>
      </c>
      <c r="E585" s="10">
        <v>121.31</v>
      </c>
    </row>
    <row r="586" spans="1:5" x14ac:dyDescent="0.2">
      <c r="A586" s="12">
        <v>39600</v>
      </c>
      <c r="B586" s="10">
        <v>172.74</v>
      </c>
      <c r="C586" s="10">
        <v>131.16999999999999</v>
      </c>
      <c r="D586" s="10">
        <v>214.57</v>
      </c>
      <c r="E586" s="10">
        <v>117.98</v>
      </c>
    </row>
    <row r="587" spans="1:5" x14ac:dyDescent="0.2">
      <c r="A587" s="12">
        <v>39630</v>
      </c>
      <c r="B587" s="10">
        <v>173.48</v>
      </c>
      <c r="C587" s="10">
        <v>128.05000000000001</v>
      </c>
      <c r="D587" s="10">
        <v>239.64</v>
      </c>
      <c r="E587" s="10">
        <v>118.91</v>
      </c>
    </row>
    <row r="588" spans="1:5" x14ac:dyDescent="0.2">
      <c r="A588" s="12">
        <v>39661</v>
      </c>
      <c r="B588" s="10">
        <v>147.61000000000001</v>
      </c>
      <c r="C588" s="10">
        <v>116.1</v>
      </c>
      <c r="D588" s="10">
        <v>256.06</v>
      </c>
      <c r="E588" s="10">
        <v>109.9</v>
      </c>
    </row>
    <row r="589" spans="1:5" x14ac:dyDescent="0.2">
      <c r="A589" s="12">
        <v>39692</v>
      </c>
      <c r="B589" s="10">
        <v>130.97999999999999</v>
      </c>
      <c r="C589" s="10">
        <v>108.7</v>
      </c>
      <c r="D589" s="10">
        <v>245.37</v>
      </c>
      <c r="E589" s="10">
        <v>98.02</v>
      </c>
    </row>
    <row r="590" spans="1:5" x14ac:dyDescent="0.2">
      <c r="A590" s="12">
        <v>39722</v>
      </c>
      <c r="B590" s="10">
        <v>100.5</v>
      </c>
      <c r="C590" s="10">
        <v>91.16</v>
      </c>
      <c r="D590" s="10">
        <v>242.16</v>
      </c>
      <c r="E590" s="10">
        <v>72.290000000000006</v>
      </c>
    </row>
    <row r="591" spans="1:5" x14ac:dyDescent="0.2">
      <c r="A591" s="12">
        <v>39753</v>
      </c>
      <c r="B591" s="10">
        <v>78.81</v>
      </c>
      <c r="C591" s="10">
        <v>85.32</v>
      </c>
      <c r="D591" s="10">
        <v>180.65</v>
      </c>
      <c r="E591" s="10">
        <v>58.71</v>
      </c>
    </row>
    <row r="592" spans="1:5" x14ac:dyDescent="0.2">
      <c r="A592" s="12">
        <v>39783</v>
      </c>
      <c r="B592" s="10">
        <v>64.38</v>
      </c>
      <c r="C592" s="10">
        <v>82.23</v>
      </c>
      <c r="D592" s="10">
        <v>162.44</v>
      </c>
      <c r="E592" s="10">
        <v>50.63</v>
      </c>
    </row>
    <row r="593" spans="1:5" x14ac:dyDescent="0.2">
      <c r="A593" s="12">
        <v>39814</v>
      </c>
      <c r="B593" s="10">
        <v>66.27</v>
      </c>
      <c r="C593" s="10">
        <v>88.64</v>
      </c>
      <c r="D593" s="10">
        <v>164.15</v>
      </c>
      <c r="E593" s="10">
        <v>51.69</v>
      </c>
    </row>
    <row r="594" spans="1:5" x14ac:dyDescent="0.2">
      <c r="A594" s="12">
        <v>39845</v>
      </c>
      <c r="B594" s="10">
        <v>61.8</v>
      </c>
      <c r="C594" s="10">
        <v>87.7</v>
      </c>
      <c r="D594" s="10">
        <v>165.59</v>
      </c>
      <c r="E594" s="10">
        <v>51.01</v>
      </c>
    </row>
    <row r="595" spans="1:5" x14ac:dyDescent="0.2">
      <c r="A595" s="12">
        <v>39873</v>
      </c>
      <c r="B595" s="10">
        <v>64.05</v>
      </c>
      <c r="C595" s="10">
        <v>87.29</v>
      </c>
      <c r="D595" s="10">
        <v>168.55</v>
      </c>
      <c r="E595" s="10">
        <v>51.82</v>
      </c>
    </row>
    <row r="596" spans="1:5" x14ac:dyDescent="0.2">
      <c r="A596" s="12">
        <v>39904</v>
      </c>
      <c r="B596" s="10">
        <v>66.52</v>
      </c>
      <c r="C596" s="10">
        <v>90.58</v>
      </c>
      <c r="D596" s="10">
        <v>142.71</v>
      </c>
      <c r="E596" s="10">
        <v>56.74</v>
      </c>
    </row>
    <row r="597" spans="1:5" x14ac:dyDescent="0.2">
      <c r="A597" s="12">
        <v>39934</v>
      </c>
      <c r="B597" s="10">
        <v>74.239999999999995</v>
      </c>
      <c r="C597" s="10">
        <v>96.59</v>
      </c>
      <c r="D597" s="10">
        <v>132.29</v>
      </c>
      <c r="E597" s="10">
        <v>59.43</v>
      </c>
    </row>
    <row r="598" spans="1:5" x14ac:dyDescent="0.2">
      <c r="A598" s="12">
        <v>39965</v>
      </c>
      <c r="B598" s="10">
        <v>85.8</v>
      </c>
      <c r="C598" s="10">
        <v>96.93</v>
      </c>
      <c r="D598" s="10">
        <v>119.84</v>
      </c>
      <c r="E598" s="10">
        <v>65.569999999999993</v>
      </c>
    </row>
    <row r="599" spans="1:5" x14ac:dyDescent="0.2">
      <c r="A599" s="12">
        <v>39995</v>
      </c>
      <c r="B599" s="10">
        <v>80.81</v>
      </c>
      <c r="C599" s="10">
        <v>92.17</v>
      </c>
      <c r="D599" s="10">
        <v>99.31</v>
      </c>
      <c r="E599" s="10">
        <v>69.67</v>
      </c>
    </row>
    <row r="600" spans="1:5" x14ac:dyDescent="0.2">
      <c r="A600" s="12">
        <v>40026</v>
      </c>
      <c r="B600" s="10">
        <v>88.64</v>
      </c>
      <c r="C600" s="10">
        <v>95.6</v>
      </c>
      <c r="D600" s="10">
        <v>95.28</v>
      </c>
      <c r="E600" s="10">
        <v>81.63</v>
      </c>
    </row>
    <row r="601" spans="1:5" x14ac:dyDescent="0.2">
      <c r="A601" s="12">
        <v>40057</v>
      </c>
      <c r="B601" s="10">
        <v>83.2</v>
      </c>
      <c r="C601" s="10">
        <v>92.48</v>
      </c>
      <c r="D601" s="10">
        <v>86.17</v>
      </c>
      <c r="E601" s="10">
        <v>77.94</v>
      </c>
    </row>
    <row r="602" spans="1:5" x14ac:dyDescent="0.2">
      <c r="A602" s="12">
        <v>40087</v>
      </c>
      <c r="B602" s="10">
        <v>90.89</v>
      </c>
      <c r="C602" s="10">
        <v>93.55</v>
      </c>
      <c r="D602" s="10">
        <v>87.76</v>
      </c>
      <c r="E602" s="10">
        <v>80.53</v>
      </c>
    </row>
    <row r="603" spans="1:5" x14ac:dyDescent="0.2">
      <c r="A603" s="12">
        <v>40118</v>
      </c>
      <c r="B603" s="10">
        <v>95.01</v>
      </c>
      <c r="C603" s="10">
        <v>96.77</v>
      </c>
      <c r="D603" s="10">
        <v>87.97</v>
      </c>
      <c r="E603" s="10">
        <v>84.7</v>
      </c>
    </row>
    <row r="604" spans="1:5" x14ac:dyDescent="0.2">
      <c r="A604" s="12">
        <v>40148</v>
      </c>
      <c r="B604" s="10">
        <v>95.04</v>
      </c>
      <c r="C604" s="10">
        <v>97.55</v>
      </c>
      <c r="D604" s="10">
        <v>90.82</v>
      </c>
      <c r="E604" s="10">
        <v>90.29</v>
      </c>
    </row>
    <row r="605" spans="1:5" x14ac:dyDescent="0.2">
      <c r="A605" s="12">
        <v>40179</v>
      </c>
      <c r="B605" s="10">
        <v>98.5</v>
      </c>
      <c r="C605" s="10">
        <v>98.46</v>
      </c>
      <c r="D605" s="10">
        <v>92.95</v>
      </c>
      <c r="E605" s="10">
        <v>96.58</v>
      </c>
    </row>
    <row r="606" spans="1:5" x14ac:dyDescent="0.2">
      <c r="A606" s="12">
        <v>40210</v>
      </c>
      <c r="B606" s="10">
        <v>95.6</v>
      </c>
      <c r="C606" s="10">
        <v>95.37</v>
      </c>
      <c r="D606" s="10">
        <v>96.69</v>
      </c>
      <c r="E606" s="10">
        <v>91.11</v>
      </c>
    </row>
    <row r="607" spans="1:5" x14ac:dyDescent="0.2">
      <c r="A607" s="12">
        <v>40238</v>
      </c>
      <c r="B607" s="10">
        <v>99.58</v>
      </c>
      <c r="C607" s="10">
        <v>92.6</v>
      </c>
      <c r="D607" s="10">
        <v>95</v>
      </c>
      <c r="E607" s="10">
        <v>99.42</v>
      </c>
    </row>
    <row r="608" spans="1:5" x14ac:dyDescent="0.2">
      <c r="A608" s="12">
        <v>40269</v>
      </c>
      <c r="B608" s="10">
        <v>104.85</v>
      </c>
      <c r="C608" s="10">
        <v>91.71</v>
      </c>
      <c r="D608" s="10">
        <v>92.46</v>
      </c>
      <c r="E608" s="10">
        <v>108.15</v>
      </c>
    </row>
    <row r="609" spans="1:5" x14ac:dyDescent="0.2">
      <c r="A609" s="12">
        <v>40299</v>
      </c>
      <c r="B609" s="10">
        <v>95.68</v>
      </c>
      <c r="C609" s="10">
        <v>90.39</v>
      </c>
      <c r="D609" s="10">
        <v>88.18</v>
      </c>
      <c r="E609" s="10">
        <v>96.02</v>
      </c>
    </row>
    <row r="610" spans="1:5" x14ac:dyDescent="0.2">
      <c r="A610" s="12">
        <v>40330</v>
      </c>
      <c r="B610" s="10">
        <v>95.1</v>
      </c>
      <c r="C610" s="10">
        <v>89.11</v>
      </c>
      <c r="D610" s="10">
        <v>85.4</v>
      </c>
      <c r="E610" s="10">
        <v>89.09</v>
      </c>
    </row>
    <row r="611" spans="1:5" x14ac:dyDescent="0.2">
      <c r="A611" s="12">
        <v>40360</v>
      </c>
      <c r="B611" s="10">
        <v>94.88</v>
      </c>
      <c r="C611" s="10">
        <v>93.82</v>
      </c>
      <c r="D611" s="10">
        <v>92.29</v>
      </c>
      <c r="E611" s="10">
        <v>89.2</v>
      </c>
    </row>
    <row r="612" spans="1:5" x14ac:dyDescent="0.2">
      <c r="A612" s="12">
        <v>40391</v>
      </c>
      <c r="B612" s="10">
        <v>96.45</v>
      </c>
      <c r="C612" s="10">
        <v>99.27</v>
      </c>
      <c r="D612" s="10">
        <v>98.26</v>
      </c>
      <c r="E612" s="10">
        <v>97.59</v>
      </c>
    </row>
    <row r="613" spans="1:5" x14ac:dyDescent="0.2">
      <c r="A613" s="12">
        <v>40422</v>
      </c>
      <c r="B613" s="10">
        <v>97.23</v>
      </c>
      <c r="C613" s="10">
        <v>104.65</v>
      </c>
      <c r="D613" s="10">
        <v>107.42</v>
      </c>
      <c r="E613" s="10">
        <v>100.64</v>
      </c>
    </row>
    <row r="614" spans="1:5" x14ac:dyDescent="0.2">
      <c r="A614" s="12">
        <v>40452</v>
      </c>
      <c r="B614" s="10">
        <v>102.19</v>
      </c>
      <c r="C614" s="10">
        <v>110.38</v>
      </c>
      <c r="D614" s="10">
        <v>112.35</v>
      </c>
      <c r="E614" s="10">
        <v>108.27</v>
      </c>
    </row>
    <row r="615" spans="1:5" x14ac:dyDescent="0.2">
      <c r="A615" s="12">
        <v>40483</v>
      </c>
      <c r="B615" s="10">
        <v>106.09</v>
      </c>
      <c r="C615" s="10">
        <v>113.97</v>
      </c>
      <c r="D615" s="10">
        <v>118.16</v>
      </c>
      <c r="E615" s="10">
        <v>109.43</v>
      </c>
    </row>
    <row r="616" spans="1:5" x14ac:dyDescent="0.2">
      <c r="A616" s="12">
        <v>40513</v>
      </c>
      <c r="B616" s="10">
        <v>113.85</v>
      </c>
      <c r="C616" s="10">
        <v>120.27</v>
      </c>
      <c r="D616" s="10">
        <v>120.83</v>
      </c>
      <c r="E616" s="10">
        <v>114.52</v>
      </c>
    </row>
    <row r="617" spans="1:5" x14ac:dyDescent="0.2">
      <c r="A617" s="12">
        <v>40544</v>
      </c>
      <c r="B617" s="10">
        <v>120.13</v>
      </c>
      <c r="C617" s="10">
        <v>125.15</v>
      </c>
      <c r="D617" s="10">
        <v>120.67</v>
      </c>
      <c r="E617" s="10">
        <v>120.81</v>
      </c>
    </row>
    <row r="618" spans="1:5" x14ac:dyDescent="0.2">
      <c r="A618" s="12">
        <v>40575</v>
      </c>
      <c r="B618" s="10">
        <v>127.44</v>
      </c>
      <c r="C618" s="10">
        <v>129.26</v>
      </c>
      <c r="D618" s="10">
        <v>115.48</v>
      </c>
      <c r="E618" s="10">
        <v>125.82</v>
      </c>
    </row>
    <row r="619" spans="1:5" x14ac:dyDescent="0.2">
      <c r="A619" s="12">
        <v>40603</v>
      </c>
      <c r="B619" s="10">
        <v>138.37</v>
      </c>
      <c r="C619" s="10">
        <v>123.63</v>
      </c>
      <c r="D619" s="10">
        <v>111.73</v>
      </c>
      <c r="E619" s="10">
        <v>121.37</v>
      </c>
    </row>
    <row r="620" spans="1:5" x14ac:dyDescent="0.2">
      <c r="A620" s="12">
        <v>40634</v>
      </c>
      <c r="B620" s="10">
        <v>148.26</v>
      </c>
      <c r="C620" s="10">
        <v>125.11</v>
      </c>
      <c r="D620" s="10">
        <v>110.52</v>
      </c>
      <c r="E620" s="10">
        <v>124.29</v>
      </c>
    </row>
    <row r="621" spans="1:5" x14ac:dyDescent="0.2">
      <c r="A621" s="12">
        <v>40664</v>
      </c>
      <c r="B621" s="10">
        <v>139.06</v>
      </c>
      <c r="C621" s="10">
        <v>123.29</v>
      </c>
      <c r="D621" s="10">
        <v>108.36</v>
      </c>
      <c r="E621" s="10">
        <v>118.49</v>
      </c>
    </row>
    <row r="622" spans="1:5" x14ac:dyDescent="0.2">
      <c r="A622" s="12">
        <v>40695</v>
      </c>
      <c r="B622" s="10">
        <v>138.72</v>
      </c>
      <c r="C622" s="10">
        <v>123.31</v>
      </c>
      <c r="D622" s="10">
        <v>146.02000000000001</v>
      </c>
      <c r="E622" s="10">
        <v>116.98</v>
      </c>
    </row>
    <row r="623" spans="1:5" x14ac:dyDescent="0.2">
      <c r="A623" s="12">
        <v>40725</v>
      </c>
      <c r="B623" s="10">
        <v>141.94</v>
      </c>
      <c r="C623" s="10">
        <v>123.99</v>
      </c>
      <c r="D623" s="10">
        <v>153.44999999999999</v>
      </c>
      <c r="E623" s="10">
        <v>120.99</v>
      </c>
    </row>
    <row r="624" spans="1:5" x14ac:dyDescent="0.2">
      <c r="A624" s="12">
        <v>40756</v>
      </c>
      <c r="B624" s="10">
        <v>134.6</v>
      </c>
      <c r="C624" s="10">
        <v>125.49</v>
      </c>
      <c r="D624" s="10">
        <v>155.85</v>
      </c>
      <c r="E624" s="10">
        <v>114.77</v>
      </c>
    </row>
    <row r="625" spans="1:5" x14ac:dyDescent="0.2">
      <c r="A625" s="12">
        <v>40787</v>
      </c>
      <c r="B625" s="10">
        <v>135.38999999999999</v>
      </c>
      <c r="C625" s="10">
        <v>123.28</v>
      </c>
      <c r="D625" s="10">
        <v>160.61000000000001</v>
      </c>
      <c r="E625" s="10">
        <v>109.08</v>
      </c>
    </row>
    <row r="626" spans="1:5" x14ac:dyDescent="0.2">
      <c r="A626" s="12">
        <v>40817</v>
      </c>
      <c r="B626" s="10">
        <v>133.59</v>
      </c>
      <c r="C626" s="10">
        <v>117</v>
      </c>
      <c r="D626" s="10">
        <v>160.82</v>
      </c>
      <c r="E626" s="10">
        <v>98.39</v>
      </c>
    </row>
    <row r="627" spans="1:5" x14ac:dyDescent="0.2">
      <c r="A627" s="12">
        <v>40848</v>
      </c>
      <c r="B627" s="10">
        <v>133.97</v>
      </c>
      <c r="C627" s="10">
        <v>116.13</v>
      </c>
      <c r="D627" s="10">
        <v>158.79</v>
      </c>
      <c r="E627" s="10">
        <v>95.84</v>
      </c>
    </row>
    <row r="628" spans="1:5" x14ac:dyDescent="0.2">
      <c r="A628" s="12">
        <v>40878</v>
      </c>
      <c r="B628" s="10">
        <v>131.09</v>
      </c>
      <c r="C628" s="10">
        <v>114.01</v>
      </c>
      <c r="D628" s="10">
        <v>149.11000000000001</v>
      </c>
      <c r="E628" s="10">
        <v>95.08</v>
      </c>
    </row>
    <row r="629" spans="1:5" x14ac:dyDescent="0.2">
      <c r="A629" s="12">
        <v>40909</v>
      </c>
      <c r="B629" s="10">
        <v>134.11000000000001</v>
      </c>
      <c r="C629" s="10">
        <v>115.96</v>
      </c>
      <c r="D629" s="10">
        <v>138.56</v>
      </c>
      <c r="E629" s="10">
        <v>100.5</v>
      </c>
    </row>
    <row r="630" spans="1:5" x14ac:dyDescent="0.2">
      <c r="A630" s="12">
        <v>40940</v>
      </c>
      <c r="B630" s="10">
        <v>142.79</v>
      </c>
      <c r="C630" s="10">
        <v>119.07</v>
      </c>
      <c r="D630" s="10">
        <v>139.33000000000001</v>
      </c>
      <c r="E630" s="10">
        <v>104.01</v>
      </c>
    </row>
    <row r="631" spans="1:5" x14ac:dyDescent="0.2">
      <c r="A631" s="12">
        <v>40969</v>
      </c>
      <c r="B631" s="10">
        <v>147.88</v>
      </c>
      <c r="C631" s="10">
        <v>122.54</v>
      </c>
      <c r="D631" s="10">
        <v>136.91</v>
      </c>
      <c r="E631" s="10">
        <v>103.54</v>
      </c>
    </row>
    <row r="632" spans="1:5" x14ac:dyDescent="0.2">
      <c r="A632" s="12">
        <v>41000</v>
      </c>
      <c r="B632" s="10">
        <v>142.43</v>
      </c>
      <c r="C632" s="10">
        <v>123.15</v>
      </c>
      <c r="D632" s="10">
        <v>154.34</v>
      </c>
      <c r="E632" s="10">
        <v>100.95</v>
      </c>
    </row>
    <row r="633" spans="1:5" x14ac:dyDescent="0.2">
      <c r="A633" s="12">
        <v>41030</v>
      </c>
      <c r="B633" s="10">
        <v>132.28</v>
      </c>
      <c r="C633" s="10">
        <v>120.58</v>
      </c>
      <c r="D633" s="10">
        <v>161.1</v>
      </c>
      <c r="E633" s="10">
        <v>96.63</v>
      </c>
    </row>
    <row r="634" spans="1:5" x14ac:dyDescent="0.2">
      <c r="A634" s="12">
        <v>41061</v>
      </c>
      <c r="B634" s="10">
        <v>115.97</v>
      </c>
      <c r="C634" s="10">
        <v>119.92</v>
      </c>
      <c r="D634" s="10">
        <v>152.75</v>
      </c>
      <c r="E634" s="10">
        <v>91.63</v>
      </c>
    </row>
    <row r="635" spans="1:5" x14ac:dyDescent="0.2">
      <c r="A635" s="12">
        <v>41091</v>
      </c>
      <c r="B635" s="10">
        <v>124.56</v>
      </c>
      <c r="C635" s="10">
        <v>132.12</v>
      </c>
      <c r="D635" s="10">
        <v>118.64</v>
      </c>
      <c r="E635" s="10">
        <v>91.19</v>
      </c>
    </row>
    <row r="636" spans="1:5" x14ac:dyDescent="0.2">
      <c r="A636" s="12">
        <v>41122</v>
      </c>
      <c r="B636" s="10">
        <v>135.38</v>
      </c>
      <c r="C636" s="10">
        <v>132.36000000000001</v>
      </c>
      <c r="D636" s="10">
        <v>140.41</v>
      </c>
      <c r="E636" s="10">
        <v>87.65</v>
      </c>
    </row>
    <row r="637" spans="1:5" x14ac:dyDescent="0.2">
      <c r="A637" s="12">
        <v>41153</v>
      </c>
      <c r="B637" s="10">
        <v>135.21</v>
      </c>
      <c r="C637" s="10">
        <v>131.08000000000001</v>
      </c>
      <c r="D637" s="10">
        <v>140.68</v>
      </c>
      <c r="E637" s="10">
        <v>93.59</v>
      </c>
    </row>
    <row r="638" spans="1:5" x14ac:dyDescent="0.2">
      <c r="A638" s="12">
        <v>41183</v>
      </c>
      <c r="B638" s="10">
        <v>134.15</v>
      </c>
      <c r="C638" s="10">
        <v>126.46</v>
      </c>
      <c r="D638" s="10">
        <v>134.99</v>
      </c>
      <c r="E638" s="10">
        <v>94</v>
      </c>
    </row>
    <row r="639" spans="1:5" x14ac:dyDescent="0.2">
      <c r="A639" s="12">
        <v>41214</v>
      </c>
      <c r="B639" s="10">
        <v>132.33000000000001</v>
      </c>
      <c r="C639" s="10">
        <v>123.83</v>
      </c>
      <c r="D639" s="10">
        <v>138.41999999999999</v>
      </c>
      <c r="E639" s="10">
        <v>92.42</v>
      </c>
    </row>
    <row r="640" spans="1:5" x14ac:dyDescent="0.2">
      <c r="A640" s="12">
        <v>41244</v>
      </c>
      <c r="B640" s="10">
        <v>132.37</v>
      </c>
      <c r="C640" s="10">
        <v>122.75</v>
      </c>
      <c r="D640" s="10">
        <v>136.62</v>
      </c>
      <c r="E640" s="10">
        <v>97.42</v>
      </c>
    </row>
    <row r="641" spans="1:5" x14ac:dyDescent="0.2">
      <c r="A641" s="12">
        <v>41275</v>
      </c>
      <c r="B641" s="10">
        <v>135.93</v>
      </c>
      <c r="C641" s="10">
        <v>121.25</v>
      </c>
      <c r="D641" s="10">
        <v>131.82</v>
      </c>
      <c r="E641" s="10">
        <v>100.29</v>
      </c>
    </row>
    <row r="642" spans="1:5" x14ac:dyDescent="0.2">
      <c r="A642" s="12">
        <v>41306</v>
      </c>
      <c r="B642" s="10">
        <v>139.79</v>
      </c>
      <c r="C642" s="10">
        <v>120.76</v>
      </c>
      <c r="D642" s="10">
        <v>136.41</v>
      </c>
      <c r="E642" s="10">
        <v>101.34</v>
      </c>
    </row>
    <row r="643" spans="1:5" x14ac:dyDescent="0.2">
      <c r="A643" s="12">
        <v>41334</v>
      </c>
      <c r="B643" s="10">
        <v>132.54</v>
      </c>
      <c r="C643" s="10">
        <v>120.02</v>
      </c>
      <c r="D643" s="10">
        <v>129.71</v>
      </c>
      <c r="E643" s="10">
        <v>94.55</v>
      </c>
    </row>
    <row r="644" spans="1:5" x14ac:dyDescent="0.2">
      <c r="A644" s="12">
        <v>41365</v>
      </c>
      <c r="B644" s="10">
        <v>126.61</v>
      </c>
      <c r="C644" s="10">
        <v>116.43</v>
      </c>
      <c r="D644" s="10">
        <v>117.32</v>
      </c>
      <c r="E644" s="10">
        <v>90.73</v>
      </c>
    </row>
    <row r="645" spans="1:5" x14ac:dyDescent="0.2">
      <c r="A645" s="12">
        <v>41395</v>
      </c>
      <c r="B645" s="10">
        <v>126.3</v>
      </c>
      <c r="C645" s="10">
        <v>116.73</v>
      </c>
      <c r="D645" s="10">
        <v>123.66</v>
      </c>
      <c r="E645" s="10">
        <v>88.32</v>
      </c>
    </row>
    <row r="646" spans="1:5" x14ac:dyDescent="0.2">
      <c r="A646" s="12">
        <v>41426</v>
      </c>
      <c r="B646" s="10">
        <v>125.71</v>
      </c>
      <c r="C646" s="10">
        <v>117.55</v>
      </c>
      <c r="D646" s="10">
        <v>114.45</v>
      </c>
      <c r="E646" s="10">
        <v>85.41</v>
      </c>
    </row>
    <row r="647" spans="1:5" x14ac:dyDescent="0.2">
      <c r="A647" s="12">
        <v>41456</v>
      </c>
      <c r="B647" s="10">
        <v>129.88999999999999</v>
      </c>
      <c r="C647" s="10">
        <v>114.42</v>
      </c>
      <c r="D647" s="10">
        <v>110.33</v>
      </c>
      <c r="E647" s="10">
        <v>85.67</v>
      </c>
    </row>
    <row r="648" spans="1:5" x14ac:dyDescent="0.2">
      <c r="A648" s="12">
        <v>41487</v>
      </c>
      <c r="B648" s="10">
        <v>133.04</v>
      </c>
      <c r="C648" s="10">
        <v>110.29</v>
      </c>
      <c r="D648" s="10">
        <v>107.23</v>
      </c>
      <c r="E648" s="10">
        <v>89.64</v>
      </c>
    </row>
    <row r="649" spans="1:5" x14ac:dyDescent="0.2">
      <c r="A649" s="12">
        <v>41518</v>
      </c>
      <c r="B649" s="10">
        <v>133.77000000000001</v>
      </c>
      <c r="C649" s="10">
        <v>109.85</v>
      </c>
      <c r="D649" s="10">
        <v>102.14</v>
      </c>
      <c r="E649" s="10">
        <v>88.15</v>
      </c>
    </row>
    <row r="650" spans="1:5" x14ac:dyDescent="0.2">
      <c r="A650" s="12">
        <v>41548</v>
      </c>
      <c r="B650" s="10">
        <v>131.75</v>
      </c>
      <c r="C650" s="10">
        <v>110.08</v>
      </c>
      <c r="D650" s="10">
        <v>98.31</v>
      </c>
      <c r="E650" s="10">
        <v>89.07</v>
      </c>
    </row>
    <row r="651" spans="1:5" x14ac:dyDescent="0.2">
      <c r="A651" s="12">
        <v>41579</v>
      </c>
      <c r="B651" s="10">
        <v>130.35</v>
      </c>
      <c r="C651" s="10">
        <v>109.16</v>
      </c>
      <c r="D651" s="10">
        <v>99.75</v>
      </c>
      <c r="E651" s="10">
        <v>87.82</v>
      </c>
    </row>
    <row r="652" spans="1:5" x14ac:dyDescent="0.2">
      <c r="A652" s="12">
        <v>41609</v>
      </c>
      <c r="B652" s="10">
        <v>134.15</v>
      </c>
      <c r="C652" s="10">
        <v>108.57</v>
      </c>
      <c r="D652" s="10">
        <v>101.25</v>
      </c>
      <c r="E652" s="10">
        <v>88.71</v>
      </c>
    </row>
    <row r="653" spans="1:5" x14ac:dyDescent="0.2">
      <c r="A653" s="12">
        <v>41640</v>
      </c>
      <c r="B653" s="10">
        <v>131.22</v>
      </c>
      <c r="C653" s="10">
        <v>106.52</v>
      </c>
      <c r="D653" s="10">
        <v>105.67</v>
      </c>
      <c r="E653" s="10">
        <v>88.08</v>
      </c>
    </row>
    <row r="654" spans="1:5" x14ac:dyDescent="0.2">
      <c r="A654" s="12">
        <v>41671</v>
      </c>
      <c r="B654" s="10">
        <v>133.97</v>
      </c>
      <c r="C654" s="10">
        <v>108.29</v>
      </c>
      <c r="D654" s="10">
        <v>105.61</v>
      </c>
      <c r="E654" s="10">
        <v>86.16</v>
      </c>
    </row>
    <row r="655" spans="1:5" x14ac:dyDescent="0.2">
      <c r="A655" s="12">
        <v>41699</v>
      </c>
      <c r="B655" s="10">
        <v>130.66999999999999</v>
      </c>
      <c r="C655" s="10">
        <v>113.83</v>
      </c>
      <c r="D655" s="10">
        <v>102.6</v>
      </c>
      <c r="E655" s="10">
        <v>82.98</v>
      </c>
    </row>
    <row r="656" spans="1:5" x14ac:dyDescent="0.2">
      <c r="A656" s="12">
        <v>41730</v>
      </c>
      <c r="B656" s="10">
        <v>130.68</v>
      </c>
      <c r="C656" s="10">
        <v>112.31</v>
      </c>
      <c r="D656" s="10">
        <v>94.91</v>
      </c>
      <c r="E656" s="10">
        <v>85.48</v>
      </c>
    </row>
    <row r="657" spans="1:5" x14ac:dyDescent="0.2">
      <c r="A657" s="12">
        <v>41760</v>
      </c>
      <c r="B657" s="10">
        <v>132.33000000000001</v>
      </c>
      <c r="C657" s="10">
        <v>112.05</v>
      </c>
      <c r="D657" s="10">
        <v>96.03</v>
      </c>
      <c r="E657" s="10">
        <v>84.85</v>
      </c>
    </row>
    <row r="658" spans="1:5" x14ac:dyDescent="0.2">
      <c r="A658" s="12">
        <v>41791</v>
      </c>
      <c r="B658" s="10">
        <v>134.32</v>
      </c>
      <c r="C658" s="10">
        <v>109</v>
      </c>
      <c r="D658" s="10">
        <v>99.5</v>
      </c>
      <c r="E658" s="10">
        <v>84.36</v>
      </c>
    </row>
    <row r="659" spans="1:5" x14ac:dyDescent="0.2">
      <c r="A659" s="12">
        <v>41821</v>
      </c>
      <c r="B659" s="10">
        <v>127.95</v>
      </c>
      <c r="C659" s="10">
        <v>105.68</v>
      </c>
      <c r="D659" s="10">
        <v>100.48</v>
      </c>
      <c r="E659" s="10">
        <v>88.18</v>
      </c>
    </row>
    <row r="660" spans="1:5" x14ac:dyDescent="0.2">
      <c r="A660" s="12">
        <v>41852</v>
      </c>
      <c r="B660" s="10">
        <v>122.39</v>
      </c>
      <c r="C660" s="10">
        <v>103.8</v>
      </c>
      <c r="D660" s="10">
        <v>101.44</v>
      </c>
      <c r="E660" s="10">
        <v>88.03</v>
      </c>
    </row>
    <row r="661" spans="1:5" x14ac:dyDescent="0.2">
      <c r="A661" s="12">
        <v>41883</v>
      </c>
      <c r="B661" s="10">
        <v>117.44</v>
      </c>
      <c r="C661" s="10">
        <v>100.27</v>
      </c>
      <c r="D661" s="10">
        <v>102.79</v>
      </c>
      <c r="E661" s="10">
        <v>85.07</v>
      </c>
    </row>
    <row r="662" spans="1:5" x14ac:dyDescent="0.2">
      <c r="A662" s="12">
        <v>41913</v>
      </c>
      <c r="B662" s="10">
        <v>106.77</v>
      </c>
      <c r="C662" s="10">
        <v>99.54</v>
      </c>
      <c r="D662" s="10">
        <v>103.53</v>
      </c>
      <c r="E662" s="10">
        <v>82.62</v>
      </c>
    </row>
    <row r="663" spans="1:5" x14ac:dyDescent="0.2">
      <c r="A663" s="12">
        <v>41944</v>
      </c>
      <c r="B663" s="10">
        <v>97.3</v>
      </c>
      <c r="C663" s="10">
        <v>101.22</v>
      </c>
      <c r="D663" s="10">
        <v>103.35</v>
      </c>
      <c r="E663" s="10">
        <v>82.86</v>
      </c>
    </row>
    <row r="664" spans="1:5" x14ac:dyDescent="0.2">
      <c r="A664" s="12">
        <v>41974</v>
      </c>
      <c r="B664" s="10">
        <v>79.8</v>
      </c>
      <c r="C664" s="10">
        <v>99.69</v>
      </c>
      <c r="D664" s="10">
        <v>101.78</v>
      </c>
      <c r="E664" s="10">
        <v>78.83</v>
      </c>
    </row>
    <row r="665" spans="1:5" x14ac:dyDescent="0.2">
      <c r="A665" s="12">
        <v>42005</v>
      </c>
      <c r="B665" s="10">
        <v>63.75</v>
      </c>
      <c r="C665" s="10">
        <v>97.15</v>
      </c>
      <c r="D665" s="10">
        <v>101.36</v>
      </c>
      <c r="E665" s="10">
        <v>73.849999999999994</v>
      </c>
    </row>
    <row r="666" spans="1:5" x14ac:dyDescent="0.2">
      <c r="A666" s="12">
        <v>42036</v>
      </c>
      <c r="B666" s="10">
        <v>73.77</v>
      </c>
      <c r="C666" s="10">
        <v>94.29</v>
      </c>
      <c r="D666" s="10">
        <v>101.7</v>
      </c>
      <c r="E666" s="10">
        <v>72.37</v>
      </c>
    </row>
    <row r="667" spans="1:5" x14ac:dyDescent="0.2">
      <c r="A667" s="12">
        <v>42064</v>
      </c>
      <c r="B667" s="10">
        <v>71.150000000000006</v>
      </c>
      <c r="C667" s="10">
        <v>92.43</v>
      </c>
      <c r="D667" s="10">
        <v>100.88</v>
      </c>
      <c r="E667" s="10">
        <v>71.78</v>
      </c>
    </row>
    <row r="668" spans="1:5" x14ac:dyDescent="0.2">
      <c r="A668" s="12">
        <v>42095</v>
      </c>
      <c r="B668" s="10">
        <v>73.36</v>
      </c>
      <c r="C668" s="10">
        <v>91.47</v>
      </c>
      <c r="D668" s="10">
        <v>95.16</v>
      </c>
      <c r="E668" s="10">
        <v>72.14</v>
      </c>
    </row>
    <row r="669" spans="1:5" x14ac:dyDescent="0.2">
      <c r="A669" s="12">
        <v>42125</v>
      </c>
      <c r="B669" s="10">
        <v>79.260000000000005</v>
      </c>
      <c r="C669" s="10">
        <v>89.67</v>
      </c>
      <c r="D669" s="10">
        <v>95.41</v>
      </c>
      <c r="E669" s="10">
        <v>74.64</v>
      </c>
    </row>
    <row r="670" spans="1:5" x14ac:dyDescent="0.2">
      <c r="A670" s="12">
        <v>42156</v>
      </c>
      <c r="B670" s="10">
        <v>76.680000000000007</v>
      </c>
      <c r="C670" s="10">
        <v>88.9</v>
      </c>
      <c r="D670" s="10">
        <v>100.19</v>
      </c>
      <c r="E670" s="10">
        <v>70.31</v>
      </c>
    </row>
    <row r="671" spans="1:5" x14ac:dyDescent="0.2">
      <c r="A671" s="12">
        <v>42186</v>
      </c>
      <c r="B671" s="10">
        <v>69.97</v>
      </c>
      <c r="C671" s="10">
        <v>89.92</v>
      </c>
      <c r="D671" s="10">
        <v>99.81</v>
      </c>
      <c r="E671" s="10">
        <v>65.75</v>
      </c>
    </row>
    <row r="672" spans="1:5" x14ac:dyDescent="0.2">
      <c r="A672" s="12">
        <v>42217</v>
      </c>
      <c r="B672" s="10">
        <v>60.27</v>
      </c>
      <c r="C672" s="10">
        <v>84.68</v>
      </c>
      <c r="D672" s="10">
        <v>98.44</v>
      </c>
      <c r="E672" s="10">
        <v>62.65</v>
      </c>
    </row>
    <row r="673" spans="1:5" x14ac:dyDescent="0.2">
      <c r="A673" s="12">
        <v>42248</v>
      </c>
      <c r="B673" s="10">
        <v>60.31</v>
      </c>
      <c r="C673" s="10">
        <v>82.89</v>
      </c>
      <c r="D673" s="10">
        <v>99.61</v>
      </c>
      <c r="E673" s="10">
        <v>63.4</v>
      </c>
    </row>
    <row r="674" spans="1:5" x14ac:dyDescent="0.2">
      <c r="A674" s="12">
        <v>42278</v>
      </c>
      <c r="B674" s="10">
        <v>60.51</v>
      </c>
      <c r="C674" s="10">
        <v>84.24</v>
      </c>
      <c r="D674" s="10">
        <v>95.47</v>
      </c>
      <c r="E674" s="10">
        <v>62.22</v>
      </c>
    </row>
    <row r="675" spans="1:5" x14ac:dyDescent="0.2">
      <c r="A675" s="12">
        <v>42309</v>
      </c>
      <c r="B675" s="10">
        <v>55.87</v>
      </c>
      <c r="C675" s="10">
        <v>82.91</v>
      </c>
      <c r="D675" s="10">
        <v>96.56</v>
      </c>
      <c r="E675" s="10">
        <v>57.83</v>
      </c>
    </row>
    <row r="676" spans="1:5" x14ac:dyDescent="0.2">
      <c r="A676" s="12">
        <v>42339</v>
      </c>
      <c r="B676" s="10">
        <v>48.3</v>
      </c>
      <c r="C676" s="10">
        <v>83.03</v>
      </c>
      <c r="D676" s="10">
        <v>96.25</v>
      </c>
      <c r="E676" s="10">
        <v>56.31</v>
      </c>
    </row>
    <row r="677" spans="1:5" x14ac:dyDescent="0.2">
      <c r="A677" s="12">
        <v>42370</v>
      </c>
      <c r="B677" s="10">
        <v>40.86</v>
      </c>
      <c r="C677" s="10">
        <v>83.11</v>
      </c>
      <c r="D677" s="10">
        <v>90.32</v>
      </c>
      <c r="E677" s="10">
        <v>55.21</v>
      </c>
    </row>
    <row r="678" spans="1:5" x14ac:dyDescent="0.2">
      <c r="A678" s="12">
        <v>42401</v>
      </c>
      <c r="B678" s="10">
        <v>42.84</v>
      </c>
      <c r="C678" s="10">
        <v>83.82</v>
      </c>
      <c r="D678" s="10">
        <v>80.3</v>
      </c>
      <c r="E678" s="10">
        <v>57.68</v>
      </c>
    </row>
    <row r="679" spans="1:5" x14ac:dyDescent="0.2">
      <c r="A679" s="12">
        <v>42430</v>
      </c>
      <c r="B679" s="10">
        <v>48.74</v>
      </c>
      <c r="C679" s="10">
        <v>85.85</v>
      </c>
      <c r="D679" s="10">
        <v>82</v>
      </c>
      <c r="E679" s="10">
        <v>61.19</v>
      </c>
    </row>
    <row r="680" spans="1:5" x14ac:dyDescent="0.2">
      <c r="A680" s="12">
        <v>42461</v>
      </c>
      <c r="B680" s="10">
        <v>52.28</v>
      </c>
      <c r="C680" s="10">
        <v>88.46</v>
      </c>
      <c r="D680" s="10">
        <v>81.36</v>
      </c>
      <c r="E680" s="10">
        <v>62</v>
      </c>
    </row>
    <row r="681" spans="1:5" x14ac:dyDescent="0.2">
      <c r="A681" s="12">
        <v>42491</v>
      </c>
      <c r="B681" s="10">
        <v>57.65</v>
      </c>
      <c r="C681" s="10">
        <v>92.47</v>
      </c>
      <c r="D681" s="10">
        <v>81.09</v>
      </c>
      <c r="E681" s="10">
        <v>59.98</v>
      </c>
    </row>
    <row r="682" spans="1:5" x14ac:dyDescent="0.2">
      <c r="A682" s="12">
        <v>42522</v>
      </c>
      <c r="B682" s="10">
        <v>60.23</v>
      </c>
      <c r="C682" s="10">
        <v>96.83</v>
      </c>
      <c r="D682" s="10">
        <v>72.540000000000006</v>
      </c>
      <c r="E682" s="10">
        <v>60.26</v>
      </c>
    </row>
    <row r="683" spans="1:5" x14ac:dyDescent="0.2">
      <c r="A683" s="12">
        <v>42552</v>
      </c>
      <c r="B683" s="10">
        <v>57.28</v>
      </c>
      <c r="C683" s="10">
        <v>93.32</v>
      </c>
      <c r="D683" s="10">
        <v>76.650000000000006</v>
      </c>
      <c r="E683" s="10">
        <v>63.49</v>
      </c>
    </row>
    <row r="684" spans="1:5" x14ac:dyDescent="0.2">
      <c r="A684" s="12">
        <v>42583</v>
      </c>
      <c r="B684" s="10">
        <v>58.42</v>
      </c>
      <c r="C684" s="10">
        <v>91.55</v>
      </c>
      <c r="D684" s="10">
        <v>72.69</v>
      </c>
      <c r="E684" s="10">
        <v>63.78</v>
      </c>
    </row>
    <row r="685" spans="1:5" x14ac:dyDescent="0.2">
      <c r="A685" s="12">
        <v>42614</v>
      </c>
      <c r="B685" s="10">
        <v>59.09</v>
      </c>
      <c r="C685" s="10">
        <v>90.54</v>
      </c>
      <c r="D685" s="10">
        <v>73.05</v>
      </c>
      <c r="E685" s="10">
        <v>62.83</v>
      </c>
    </row>
    <row r="686" spans="1:5" x14ac:dyDescent="0.2">
      <c r="A686" s="12">
        <v>42644</v>
      </c>
      <c r="B686" s="10">
        <v>64.39</v>
      </c>
      <c r="C686" s="10">
        <v>89.35</v>
      </c>
      <c r="D686" s="10">
        <v>72.97</v>
      </c>
      <c r="E686" s="10">
        <v>64.13</v>
      </c>
    </row>
    <row r="687" spans="1:5" x14ac:dyDescent="0.2">
      <c r="A687" s="12">
        <v>42675</v>
      </c>
      <c r="B687" s="10">
        <v>60.93</v>
      </c>
      <c r="C687" s="10">
        <v>89.92</v>
      </c>
      <c r="D687" s="10">
        <v>74.510000000000005</v>
      </c>
      <c r="E687" s="10">
        <v>71.53</v>
      </c>
    </row>
    <row r="688" spans="1:5" x14ac:dyDescent="0.2">
      <c r="A688" s="12">
        <v>42705</v>
      </c>
      <c r="B688" s="10">
        <v>69.59</v>
      </c>
      <c r="C688" s="10">
        <v>90.29</v>
      </c>
      <c r="D688" s="10">
        <v>75.03</v>
      </c>
      <c r="E688" s="10">
        <v>73.540000000000006</v>
      </c>
    </row>
    <row r="689" spans="1:5" x14ac:dyDescent="0.2">
      <c r="A689" s="12">
        <v>42736</v>
      </c>
      <c r="B689" s="10">
        <v>70.23</v>
      </c>
      <c r="C689" s="10">
        <v>92.13</v>
      </c>
      <c r="D689" s="10">
        <v>76.790000000000006</v>
      </c>
      <c r="E689" s="10">
        <v>74.540000000000006</v>
      </c>
    </row>
    <row r="690" spans="1:5" x14ac:dyDescent="0.2">
      <c r="A690" s="12">
        <v>42767</v>
      </c>
      <c r="B690" s="10">
        <v>70.099999999999994</v>
      </c>
      <c r="C690" s="10">
        <v>91.74</v>
      </c>
      <c r="D690" s="10">
        <v>76.75</v>
      </c>
      <c r="E690" s="10">
        <v>77.94</v>
      </c>
    </row>
    <row r="691" spans="1:5" x14ac:dyDescent="0.2">
      <c r="A691" s="12">
        <v>42795</v>
      </c>
      <c r="B691" s="10">
        <v>65.94</v>
      </c>
      <c r="C691" s="10">
        <v>90.41</v>
      </c>
      <c r="D691" s="10">
        <v>76.45</v>
      </c>
      <c r="E691" s="10">
        <v>77.34</v>
      </c>
    </row>
    <row r="692" spans="1:5" x14ac:dyDescent="0.2">
      <c r="A692" s="12">
        <v>42826</v>
      </c>
      <c r="B692" s="10">
        <v>67.44</v>
      </c>
      <c r="C692" s="10">
        <v>89.42</v>
      </c>
      <c r="D692" s="10">
        <v>73.739999999999995</v>
      </c>
      <c r="E692" s="10">
        <v>74.040000000000006</v>
      </c>
    </row>
    <row r="693" spans="1:5" x14ac:dyDescent="0.2">
      <c r="A693" s="12">
        <v>42856</v>
      </c>
      <c r="B693" s="10">
        <v>64.87</v>
      </c>
      <c r="C693" s="10">
        <v>91.82</v>
      </c>
      <c r="D693" s="10">
        <v>68.510000000000005</v>
      </c>
      <c r="E693" s="10">
        <v>72.239999999999995</v>
      </c>
    </row>
    <row r="694" spans="1:5" x14ac:dyDescent="0.2">
      <c r="A694" s="12">
        <v>42887</v>
      </c>
      <c r="B694" s="10">
        <v>60.61</v>
      </c>
      <c r="C694" s="10">
        <v>91.52</v>
      </c>
      <c r="D694" s="10">
        <v>70.260000000000005</v>
      </c>
      <c r="E694" s="10">
        <v>71.709999999999994</v>
      </c>
    </row>
    <row r="695" spans="1:5" x14ac:dyDescent="0.2">
      <c r="A695" s="12">
        <v>42917</v>
      </c>
      <c r="B695" s="10">
        <v>62.91</v>
      </c>
      <c r="C695" s="10">
        <v>91.68</v>
      </c>
      <c r="D695" s="10">
        <v>68.92</v>
      </c>
      <c r="E695" s="10">
        <v>75.39</v>
      </c>
    </row>
    <row r="696" spans="1:5" x14ac:dyDescent="0.2">
      <c r="A696" s="12">
        <v>42948</v>
      </c>
      <c r="B696" s="10">
        <v>66.41</v>
      </c>
      <c r="C696" s="10">
        <v>88.5</v>
      </c>
      <c r="D696" s="10">
        <v>70.75</v>
      </c>
      <c r="E696" s="10">
        <v>81.56</v>
      </c>
    </row>
    <row r="697" spans="1:5" x14ac:dyDescent="0.2">
      <c r="A697" s="12">
        <v>42979</v>
      </c>
      <c r="B697" s="10">
        <v>70.739999999999995</v>
      </c>
      <c r="C697" s="10">
        <v>89.21</v>
      </c>
      <c r="D697" s="10">
        <v>74.08</v>
      </c>
      <c r="E697" s="10">
        <v>82.68</v>
      </c>
    </row>
    <row r="698" spans="1:5" x14ac:dyDescent="0.2">
      <c r="A698" s="12">
        <v>43009</v>
      </c>
      <c r="B698" s="10">
        <v>73.28</v>
      </c>
      <c r="C698" s="10">
        <v>88.6</v>
      </c>
      <c r="D698" s="10">
        <v>78.09</v>
      </c>
      <c r="E698" s="10">
        <v>83.39</v>
      </c>
    </row>
    <row r="699" spans="1:5" x14ac:dyDescent="0.2">
      <c r="A699" s="12">
        <v>43040</v>
      </c>
      <c r="B699" s="10">
        <v>78.95</v>
      </c>
      <c r="C699" s="10">
        <v>89.19</v>
      </c>
      <c r="D699" s="10">
        <v>82.68</v>
      </c>
      <c r="E699" s="10">
        <v>83.46</v>
      </c>
    </row>
    <row r="700" spans="1:5" x14ac:dyDescent="0.2">
      <c r="A700" s="12">
        <v>43070</v>
      </c>
      <c r="B700" s="10">
        <v>80.83</v>
      </c>
      <c r="C700" s="10">
        <v>88.2</v>
      </c>
      <c r="D700" s="10">
        <v>74.099999999999994</v>
      </c>
      <c r="E700" s="10">
        <v>84.11</v>
      </c>
    </row>
    <row r="701" spans="1:5" x14ac:dyDescent="0.2">
      <c r="A701" s="12">
        <v>43101</v>
      </c>
      <c r="B701" s="10">
        <v>87.41</v>
      </c>
      <c r="C701" s="10">
        <v>90.64</v>
      </c>
      <c r="D701" s="10">
        <v>75.45</v>
      </c>
      <c r="E701" s="10">
        <v>88.57</v>
      </c>
    </row>
    <row r="702" spans="1:5" x14ac:dyDescent="0.2">
      <c r="A702" s="12">
        <v>43132</v>
      </c>
      <c r="B702" s="10">
        <v>82.11</v>
      </c>
      <c r="C702" s="10">
        <v>92.92</v>
      </c>
      <c r="D702" s="10">
        <v>77.7</v>
      </c>
      <c r="E702" s="10">
        <v>88.61</v>
      </c>
    </row>
    <row r="703" spans="1:5" x14ac:dyDescent="0.2">
      <c r="A703" s="12">
        <v>43160</v>
      </c>
      <c r="B703" s="10">
        <v>82.81</v>
      </c>
      <c r="C703" s="10">
        <v>94</v>
      </c>
      <c r="D703" s="10">
        <v>78.28</v>
      </c>
      <c r="E703" s="10">
        <v>84.47</v>
      </c>
    </row>
    <row r="704" spans="1:5" x14ac:dyDescent="0.2">
      <c r="A704" s="12">
        <v>43191</v>
      </c>
      <c r="B704" s="10">
        <v>88.4</v>
      </c>
      <c r="C704" s="10">
        <v>96.09</v>
      </c>
      <c r="D704" s="10">
        <v>78.59</v>
      </c>
      <c r="E704" s="10">
        <v>86.45</v>
      </c>
    </row>
    <row r="705" spans="1:5" x14ac:dyDescent="0.2">
      <c r="A705" s="12">
        <v>43221</v>
      </c>
      <c r="B705" s="10">
        <v>94.6</v>
      </c>
      <c r="C705" s="10">
        <v>96.79</v>
      </c>
      <c r="D705" s="10">
        <v>77.400000000000006</v>
      </c>
      <c r="E705" s="10">
        <v>86.79</v>
      </c>
    </row>
    <row r="706" spans="1:5" x14ac:dyDescent="0.2">
      <c r="A706" s="12">
        <v>43252</v>
      </c>
      <c r="B706" s="10">
        <v>93.67</v>
      </c>
      <c r="C706" s="10">
        <v>93.38</v>
      </c>
      <c r="D706" s="10">
        <v>78.03</v>
      </c>
      <c r="E706" s="10">
        <v>86.98</v>
      </c>
    </row>
    <row r="707" spans="1:5" x14ac:dyDescent="0.2">
      <c r="A707" s="12">
        <v>43282</v>
      </c>
      <c r="B707" s="10">
        <v>93.03</v>
      </c>
      <c r="C707" s="10">
        <v>89.97</v>
      </c>
      <c r="D707" s="10">
        <v>82.64</v>
      </c>
      <c r="E707" s="10">
        <v>79.77</v>
      </c>
    </row>
    <row r="708" spans="1:5" x14ac:dyDescent="0.2">
      <c r="A708" s="12">
        <v>43313</v>
      </c>
      <c r="B708" s="10">
        <v>91.99</v>
      </c>
      <c r="C708" s="10">
        <v>88.71</v>
      </c>
      <c r="D708" s="10">
        <v>84.57</v>
      </c>
      <c r="E708" s="10">
        <v>78.12</v>
      </c>
    </row>
    <row r="709" spans="1:5" x14ac:dyDescent="0.2">
      <c r="A709" s="12">
        <v>43344</v>
      </c>
      <c r="B709" s="10">
        <v>98.72</v>
      </c>
      <c r="C709" s="10">
        <v>85.62</v>
      </c>
      <c r="D709" s="10">
        <v>86.7</v>
      </c>
      <c r="E709" s="10">
        <v>77.44</v>
      </c>
    </row>
    <row r="710" spans="1:5" x14ac:dyDescent="0.2">
      <c r="A710" s="12">
        <v>43374</v>
      </c>
      <c r="B710" s="10">
        <v>100.22</v>
      </c>
      <c r="C710" s="10">
        <v>86.37</v>
      </c>
      <c r="D710" s="10">
        <v>88.15</v>
      </c>
      <c r="E710" s="10">
        <v>79.36</v>
      </c>
    </row>
    <row r="711" spans="1:5" x14ac:dyDescent="0.2">
      <c r="A711" s="12">
        <v>43405</v>
      </c>
      <c r="B711" s="10">
        <v>84.44</v>
      </c>
      <c r="C711" s="10">
        <v>84.81</v>
      </c>
      <c r="D711" s="10">
        <v>93.12</v>
      </c>
      <c r="E711" s="10">
        <v>77.5</v>
      </c>
    </row>
    <row r="712" spans="1:5" x14ac:dyDescent="0.2">
      <c r="A712" s="12">
        <v>43435</v>
      </c>
      <c r="B712" s="10">
        <v>74.900000000000006</v>
      </c>
      <c r="C712" s="10">
        <v>86.08</v>
      </c>
      <c r="D712" s="10">
        <v>89.43</v>
      </c>
      <c r="E712" s="10">
        <v>76.069999999999993</v>
      </c>
    </row>
    <row r="713" spans="1:5" x14ac:dyDescent="0.2">
      <c r="A713" s="12">
        <v>43466</v>
      </c>
      <c r="B713" s="10">
        <v>76.2</v>
      </c>
      <c r="C713" s="10">
        <v>86.97</v>
      </c>
      <c r="D713" s="10">
        <v>86.82</v>
      </c>
      <c r="E713" s="10">
        <v>75.77</v>
      </c>
    </row>
    <row r="714" spans="1:5" x14ac:dyDescent="0.2">
      <c r="A714" s="12">
        <v>43497</v>
      </c>
      <c r="B714" s="10">
        <v>80.09</v>
      </c>
      <c r="C714" s="10">
        <v>87.45</v>
      </c>
      <c r="D714" s="10">
        <v>84.84</v>
      </c>
      <c r="E714" s="10">
        <v>80.12</v>
      </c>
    </row>
    <row r="715" spans="1:5" x14ac:dyDescent="0.2">
      <c r="A715" s="12">
        <v>43525</v>
      </c>
      <c r="B715" s="10">
        <v>82.22</v>
      </c>
      <c r="C715" s="10">
        <v>86.2</v>
      </c>
      <c r="D715" s="10">
        <v>84.28</v>
      </c>
      <c r="E715" s="10">
        <v>81.099999999999994</v>
      </c>
    </row>
    <row r="716" spans="1:5" x14ac:dyDescent="0.2">
      <c r="A716" s="12">
        <v>43556</v>
      </c>
      <c r="B716" s="10">
        <v>86.43</v>
      </c>
      <c r="C716" s="10">
        <v>85.97</v>
      </c>
      <c r="D716" s="10">
        <v>84.71</v>
      </c>
      <c r="E716" s="10">
        <v>81.599999999999994</v>
      </c>
    </row>
    <row r="717" spans="1:5" x14ac:dyDescent="0.2">
      <c r="A717" s="12">
        <v>43586</v>
      </c>
      <c r="B717" s="10">
        <v>85.18</v>
      </c>
      <c r="C717" s="10">
        <v>84.99</v>
      </c>
      <c r="D717" s="10">
        <v>84.42</v>
      </c>
      <c r="E717" s="10">
        <v>78.650000000000006</v>
      </c>
    </row>
    <row r="718" spans="1:5" x14ac:dyDescent="0.2">
      <c r="A718" s="12">
        <v>43617</v>
      </c>
      <c r="B718" s="10">
        <v>76.34</v>
      </c>
      <c r="C718" s="10">
        <v>88.06</v>
      </c>
      <c r="D718" s="10">
        <v>83.78</v>
      </c>
      <c r="E718" s="10">
        <v>78.53</v>
      </c>
    </row>
    <row r="719" spans="1:5" x14ac:dyDescent="0.2">
      <c r="A719" s="12">
        <v>43647</v>
      </c>
      <c r="B719" s="10">
        <v>77.040000000000006</v>
      </c>
      <c r="C719" s="10">
        <v>86.86</v>
      </c>
      <c r="D719" s="10">
        <v>82.71</v>
      </c>
      <c r="E719" s="10">
        <v>81.03</v>
      </c>
    </row>
    <row r="720" spans="1:5" x14ac:dyDescent="0.2">
      <c r="A720" s="12">
        <v>43678</v>
      </c>
      <c r="B720" s="10">
        <v>71.59</v>
      </c>
      <c r="C720" s="10">
        <v>84.69</v>
      </c>
      <c r="D720" s="10">
        <v>81.75</v>
      </c>
      <c r="E720" s="10">
        <v>76.05</v>
      </c>
    </row>
    <row r="721" spans="1:5" x14ac:dyDescent="0.2">
      <c r="A721" s="12">
        <v>43709</v>
      </c>
      <c r="B721" s="10">
        <v>75.56</v>
      </c>
      <c r="C721" s="10">
        <v>84.21</v>
      </c>
      <c r="D721" s="10">
        <v>77.84</v>
      </c>
      <c r="E721" s="10">
        <v>77.319999999999993</v>
      </c>
    </row>
    <row r="722" spans="1:5" x14ac:dyDescent="0.2">
      <c r="A722" s="12">
        <v>43739</v>
      </c>
      <c r="B722" s="10">
        <v>72.67</v>
      </c>
      <c r="C722" s="10">
        <v>86.3</v>
      </c>
      <c r="D722" s="10">
        <v>77.73</v>
      </c>
      <c r="E722" s="10">
        <v>76.459999999999994</v>
      </c>
    </row>
    <row r="723" spans="1:5" x14ac:dyDescent="0.2">
      <c r="A723" s="12">
        <v>43770</v>
      </c>
      <c r="B723" s="10">
        <v>76.62</v>
      </c>
      <c r="C723" s="10">
        <v>89.91</v>
      </c>
      <c r="D723" s="10">
        <v>75.040000000000006</v>
      </c>
      <c r="E723" s="10">
        <v>76.22</v>
      </c>
    </row>
    <row r="724" spans="1:5" x14ac:dyDescent="0.2">
      <c r="A724" s="12">
        <v>43800</v>
      </c>
      <c r="B724" s="10">
        <v>79.08</v>
      </c>
      <c r="C724" s="10">
        <v>92.17</v>
      </c>
      <c r="D724" s="10">
        <v>72.63</v>
      </c>
      <c r="E724" s="10">
        <v>77.47</v>
      </c>
    </row>
    <row r="725" spans="1:5" x14ac:dyDescent="0.2">
      <c r="A725" s="12">
        <v>43831</v>
      </c>
      <c r="B725" s="10">
        <v>76.06</v>
      </c>
      <c r="C725" s="10">
        <v>93.87</v>
      </c>
      <c r="D725" s="10">
        <v>70.84</v>
      </c>
      <c r="E725" s="10">
        <v>77.7</v>
      </c>
    </row>
    <row r="726" spans="1:5" x14ac:dyDescent="0.2">
      <c r="A726" s="12">
        <v>43862</v>
      </c>
      <c r="B726" s="10">
        <v>66.31</v>
      </c>
      <c r="C726" s="10">
        <v>90.51</v>
      </c>
      <c r="D726" s="10">
        <v>71.03</v>
      </c>
      <c r="E726" s="10">
        <v>73.02</v>
      </c>
    </row>
    <row r="727" spans="1:5" x14ac:dyDescent="0.2">
      <c r="A727" s="12">
        <v>43891</v>
      </c>
      <c r="B727" s="10">
        <v>42.65</v>
      </c>
      <c r="C727" s="10">
        <v>88.03</v>
      </c>
      <c r="D727" s="10">
        <v>73.33</v>
      </c>
      <c r="E727" s="10">
        <v>68.709999999999994</v>
      </c>
    </row>
    <row r="728" spans="1:5" x14ac:dyDescent="0.2">
      <c r="A728" s="12">
        <v>43922</v>
      </c>
      <c r="B728" s="10">
        <v>31.63</v>
      </c>
      <c r="C728" s="10">
        <v>85.62</v>
      </c>
      <c r="D728" s="10">
        <v>73.7</v>
      </c>
      <c r="E728" s="10">
        <v>65.55</v>
      </c>
    </row>
    <row r="729" spans="1:5" x14ac:dyDescent="0.2">
      <c r="A729" s="12">
        <v>43952</v>
      </c>
      <c r="B729" s="10">
        <v>39.25</v>
      </c>
      <c r="C729" s="10">
        <v>85.43</v>
      </c>
      <c r="D729" s="10">
        <v>67.44</v>
      </c>
      <c r="E729" s="10">
        <v>68.010000000000005</v>
      </c>
    </row>
    <row r="730" spans="1:5" x14ac:dyDescent="0.2">
      <c r="A730" s="12">
        <v>43983</v>
      </c>
      <c r="B730" s="10">
        <v>48.52</v>
      </c>
      <c r="C730" s="10">
        <v>88.32</v>
      </c>
      <c r="D730" s="10">
        <v>66.8</v>
      </c>
      <c r="E730" s="10">
        <v>73.680000000000007</v>
      </c>
    </row>
    <row r="731" spans="1:5" x14ac:dyDescent="0.2">
      <c r="A731" s="12">
        <v>44013</v>
      </c>
      <c r="B731" s="10">
        <v>51.65</v>
      </c>
      <c r="C731" s="10">
        <v>89.2</v>
      </c>
      <c r="D731" s="10">
        <v>69.84</v>
      </c>
      <c r="E731" s="10">
        <v>79.09</v>
      </c>
    </row>
    <row r="732" spans="1:5" x14ac:dyDescent="0.2">
      <c r="A732" s="12">
        <v>44044</v>
      </c>
      <c r="B732" s="10">
        <v>54.3</v>
      </c>
      <c r="C732" s="10">
        <v>91.17</v>
      </c>
      <c r="D732" s="10">
        <v>75.959999999999994</v>
      </c>
      <c r="E732" s="10">
        <v>83.48</v>
      </c>
    </row>
    <row r="733" spans="1:5" x14ac:dyDescent="0.2">
      <c r="A733" s="12">
        <v>44075</v>
      </c>
      <c r="B733" s="10">
        <v>51.17</v>
      </c>
      <c r="C733" s="10">
        <v>95.16</v>
      </c>
      <c r="D733" s="10">
        <v>76.86</v>
      </c>
      <c r="E733" s="10">
        <v>85.12</v>
      </c>
    </row>
    <row r="734" spans="1:5" x14ac:dyDescent="0.2">
      <c r="A734" s="12">
        <v>44105</v>
      </c>
      <c r="B734" s="10">
        <v>51.62</v>
      </c>
      <c r="C734" s="10">
        <v>98.8</v>
      </c>
      <c r="D734" s="10">
        <v>76.59</v>
      </c>
      <c r="E734" s="10">
        <v>85.49</v>
      </c>
    </row>
    <row r="735" spans="1:5" x14ac:dyDescent="0.2">
      <c r="A735" s="12">
        <v>44136</v>
      </c>
      <c r="B735" s="10">
        <v>55.3</v>
      </c>
      <c r="C735" s="10">
        <v>104</v>
      </c>
      <c r="D735" s="10">
        <v>77.14</v>
      </c>
      <c r="E735" s="10">
        <v>90.28</v>
      </c>
    </row>
    <row r="736" spans="1:5" x14ac:dyDescent="0.2">
      <c r="A736" s="12">
        <v>44166</v>
      </c>
      <c r="B736" s="10">
        <v>63.75</v>
      </c>
      <c r="C736" s="10">
        <v>107.34</v>
      </c>
      <c r="D736" s="10">
        <v>78.83</v>
      </c>
      <c r="E736" s="10">
        <v>99.65</v>
      </c>
    </row>
    <row r="737" spans="1:5" x14ac:dyDescent="0.2">
      <c r="A737" s="12">
        <v>44197</v>
      </c>
      <c r="B737" s="10">
        <v>69.88</v>
      </c>
      <c r="C737" s="10">
        <v>115.02</v>
      </c>
      <c r="D737" s="10">
        <v>82.96</v>
      </c>
      <c r="E737" s="10">
        <v>102.84</v>
      </c>
    </row>
    <row r="738" spans="1:5" x14ac:dyDescent="0.2">
      <c r="A738" s="12">
        <v>44228</v>
      </c>
      <c r="B738" s="10">
        <v>80.38</v>
      </c>
      <c r="C738" s="10">
        <v>116.63</v>
      </c>
      <c r="D738" s="10">
        <v>100.07</v>
      </c>
      <c r="E738" s="10">
        <v>106.39</v>
      </c>
    </row>
    <row r="739" spans="1:5" x14ac:dyDescent="0.2">
      <c r="A739" s="12">
        <v>44256</v>
      </c>
      <c r="B739" s="10">
        <v>80.77</v>
      </c>
      <c r="C739" s="10">
        <v>115.31</v>
      </c>
      <c r="D739" s="10">
        <v>104.17</v>
      </c>
      <c r="E739" s="10">
        <v>110.22</v>
      </c>
    </row>
    <row r="740" spans="1:5" x14ac:dyDescent="0.2">
      <c r="A740" s="12">
        <v>44287</v>
      </c>
      <c r="B740" s="10">
        <v>80.8</v>
      </c>
      <c r="C740" s="10">
        <v>119.84</v>
      </c>
      <c r="D740" s="10">
        <v>101.56</v>
      </c>
      <c r="E740" s="10">
        <v>115.32</v>
      </c>
    </row>
    <row r="741" spans="1:5" x14ac:dyDescent="0.2">
      <c r="A741" s="12">
        <v>44317</v>
      </c>
      <c r="B741" s="10">
        <v>86.28</v>
      </c>
      <c r="C741" s="10">
        <v>127.64</v>
      </c>
      <c r="D741" s="10">
        <v>106.07</v>
      </c>
      <c r="E741" s="10">
        <v>125.79</v>
      </c>
    </row>
    <row r="742" spans="1:5" x14ac:dyDescent="0.2">
      <c r="A742" s="12">
        <v>44348</v>
      </c>
      <c r="B742" s="10">
        <v>93.92</v>
      </c>
      <c r="C742" s="10">
        <v>123.38</v>
      </c>
      <c r="D742" s="10">
        <v>119.77</v>
      </c>
      <c r="E742" s="10">
        <v>124.27</v>
      </c>
    </row>
    <row r="743" spans="1:5" x14ac:dyDescent="0.2">
      <c r="A743" s="12">
        <v>44378</v>
      </c>
      <c r="B743" s="10">
        <v>98.29</v>
      </c>
      <c r="C743" s="10">
        <v>122.28</v>
      </c>
      <c r="D743" s="10">
        <v>126.96</v>
      </c>
      <c r="E743" s="10">
        <v>124.52</v>
      </c>
    </row>
    <row r="744" spans="1:5" x14ac:dyDescent="0.2">
      <c r="A744" s="12">
        <v>44409</v>
      </c>
      <c r="B744" s="10">
        <v>96.32</v>
      </c>
      <c r="C744" s="10">
        <v>122.92</v>
      </c>
      <c r="D744" s="10">
        <v>130.75</v>
      </c>
      <c r="E744" s="10">
        <v>119.04</v>
      </c>
    </row>
    <row r="745" spans="1:5" x14ac:dyDescent="0.2">
      <c r="A745" s="12">
        <v>44440</v>
      </c>
      <c r="B745" s="10">
        <v>107.18</v>
      </c>
      <c r="C745" s="10">
        <v>121.81</v>
      </c>
      <c r="D745" s="10">
        <v>129.49</v>
      </c>
      <c r="E745" s="10">
        <v>116.81</v>
      </c>
    </row>
    <row r="746" spans="1:5" x14ac:dyDescent="0.2">
      <c r="A746" s="12">
        <v>44470</v>
      </c>
      <c r="B746" s="10">
        <v>123.37</v>
      </c>
      <c r="C746" s="10">
        <v>124.06</v>
      </c>
      <c r="D746" s="10">
        <v>171.53</v>
      </c>
      <c r="E746" s="10">
        <v>121.38</v>
      </c>
    </row>
    <row r="747" spans="1:5" x14ac:dyDescent="0.2">
      <c r="A747" s="12">
        <v>44501</v>
      </c>
      <c r="B747" s="10">
        <v>115.01</v>
      </c>
      <c r="C747" s="10">
        <v>125.94</v>
      </c>
      <c r="D747" s="10">
        <v>204.51</v>
      </c>
      <c r="E747" s="10">
        <v>114.02</v>
      </c>
    </row>
    <row r="748" spans="1:5" x14ac:dyDescent="0.2">
      <c r="A748" s="12">
        <v>44531</v>
      </c>
      <c r="B748" s="10">
        <v>112.37</v>
      </c>
      <c r="C748" s="10">
        <v>127.31</v>
      </c>
      <c r="D748" s="10">
        <v>208.01</v>
      </c>
      <c r="E748" s="10">
        <v>116.72</v>
      </c>
    </row>
    <row r="749" spans="1:5" x14ac:dyDescent="0.2">
      <c r="A749" s="12">
        <v>44562</v>
      </c>
      <c r="B749" s="10">
        <v>121.31</v>
      </c>
      <c r="C749" s="10">
        <v>133.82</v>
      </c>
      <c r="D749" s="10">
        <v>200.61</v>
      </c>
      <c r="E749" s="10">
        <v>125.23</v>
      </c>
    </row>
    <row r="750" spans="1:5" x14ac:dyDescent="0.2">
      <c r="A750" s="12">
        <v>44593</v>
      </c>
      <c r="B750" s="10">
        <v>131.27000000000001</v>
      </c>
      <c r="C750" s="10">
        <v>141.36000000000001</v>
      </c>
      <c r="D750" s="10">
        <v>196.86</v>
      </c>
      <c r="E750" s="10">
        <v>131.18</v>
      </c>
    </row>
    <row r="751" spans="1:5" x14ac:dyDescent="0.2">
      <c r="A751" s="12">
        <v>44621</v>
      </c>
      <c r="B751" s="10">
        <v>163.19</v>
      </c>
      <c r="C751" s="10">
        <v>157.35</v>
      </c>
      <c r="D751" s="10">
        <v>232.53</v>
      </c>
      <c r="E751" s="10">
        <v>141.28</v>
      </c>
    </row>
    <row r="752" spans="1:5" x14ac:dyDescent="0.2">
      <c r="A752" s="12">
        <v>44652</v>
      </c>
      <c r="B752" s="10">
        <v>153.25</v>
      </c>
      <c r="C752" s="10">
        <v>158.87</v>
      </c>
      <c r="D752" s="10">
        <v>254.97</v>
      </c>
      <c r="E752" s="10">
        <v>138.09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66"/>
  <sheetViews>
    <sheetView zoomScale="80" zoomScaleNormal="80" workbookViewId="0">
      <selection activeCell="H39" sqref="H38:H39"/>
    </sheetView>
  </sheetViews>
  <sheetFormatPr defaultColWidth="8.625" defaultRowHeight="12.75" x14ac:dyDescent="0.2"/>
  <cols>
    <col min="1" max="3" width="8.625" style="35"/>
    <col min="4" max="4" width="12.125" style="35" bestFit="1" customWidth="1"/>
    <col min="5" max="5" width="10.875" style="35" bestFit="1" customWidth="1"/>
    <col min="6" max="9" width="12.125" style="35" bestFit="1" customWidth="1"/>
    <col min="10" max="10" width="10.875" style="35" bestFit="1" customWidth="1"/>
    <col min="11" max="13" width="8.625" style="35"/>
    <col min="14" max="14" width="12.125" style="35" bestFit="1" customWidth="1"/>
    <col min="15" max="16" width="8.625" style="35"/>
    <col min="17" max="17" width="12.125" style="35" bestFit="1" customWidth="1"/>
    <col min="18" max="16384" width="8.625" style="35"/>
  </cols>
  <sheetData>
    <row r="1" spans="1:17" x14ac:dyDescent="0.2">
      <c r="A1" s="35" t="s">
        <v>455</v>
      </c>
    </row>
    <row r="2" spans="1:17" x14ac:dyDescent="0.2">
      <c r="A2" s="35" t="s">
        <v>456</v>
      </c>
    </row>
    <row r="4" spans="1:17" x14ac:dyDescent="0.2">
      <c r="A4" s="34"/>
      <c r="B4" s="34"/>
      <c r="C4" s="34" t="s">
        <v>256</v>
      </c>
      <c r="D4" s="34" t="s">
        <v>272</v>
      </c>
      <c r="E4" s="34" t="s">
        <v>273</v>
      </c>
      <c r="F4" s="34" t="s">
        <v>274</v>
      </c>
      <c r="G4" s="34" t="s">
        <v>275</v>
      </c>
      <c r="H4" s="34" t="s">
        <v>276</v>
      </c>
      <c r="I4" s="34" t="s">
        <v>277</v>
      </c>
      <c r="J4" s="34" t="s">
        <v>278</v>
      </c>
    </row>
    <row r="5" spans="1:17" x14ac:dyDescent="0.2">
      <c r="A5" s="34">
        <v>2015</v>
      </c>
      <c r="B5" s="34">
        <v>1</v>
      </c>
      <c r="C5" s="34" t="s">
        <v>188</v>
      </c>
      <c r="D5" s="33">
        <v>1063058</v>
      </c>
      <c r="E5" s="33">
        <v>110190</v>
      </c>
      <c r="F5" s="33">
        <v>1063058</v>
      </c>
      <c r="G5" s="33">
        <v>952868</v>
      </c>
      <c r="H5" s="33">
        <v>484773</v>
      </c>
      <c r="I5" s="33">
        <v>1547835</v>
      </c>
      <c r="J5" s="33">
        <v>484777</v>
      </c>
      <c r="M5" s="34"/>
      <c r="N5" s="34"/>
      <c r="O5" s="34"/>
      <c r="P5" s="34"/>
      <c r="Q5" s="34"/>
    </row>
    <row r="6" spans="1:17" x14ac:dyDescent="0.2">
      <c r="A6" s="34">
        <v>2015</v>
      </c>
      <c r="B6" s="34">
        <v>2</v>
      </c>
      <c r="C6" s="34" t="s">
        <v>189</v>
      </c>
      <c r="D6" s="33">
        <v>915462</v>
      </c>
      <c r="E6" s="33">
        <v>96490</v>
      </c>
      <c r="F6" s="33">
        <v>915462</v>
      </c>
      <c r="G6" s="33">
        <v>818972</v>
      </c>
      <c r="H6" s="33">
        <v>316658</v>
      </c>
      <c r="I6" s="33">
        <v>1232119</v>
      </c>
      <c r="J6" s="33">
        <v>316657</v>
      </c>
      <c r="M6" s="34"/>
      <c r="N6" s="33"/>
      <c r="O6" s="33"/>
      <c r="P6" s="33"/>
      <c r="Q6" s="33"/>
    </row>
    <row r="7" spans="1:17" x14ac:dyDescent="0.2">
      <c r="A7" s="34">
        <v>2015</v>
      </c>
      <c r="B7" s="34">
        <v>3</v>
      </c>
      <c r="C7" s="34" t="s">
        <v>190</v>
      </c>
      <c r="D7" s="33">
        <v>747074</v>
      </c>
      <c r="E7" s="33">
        <v>29384</v>
      </c>
      <c r="F7" s="33">
        <v>747074</v>
      </c>
      <c r="G7" s="33">
        <v>717690</v>
      </c>
      <c r="H7" s="33">
        <v>511050</v>
      </c>
      <c r="I7" s="33">
        <v>1258124</v>
      </c>
      <c r="J7" s="33">
        <v>511050</v>
      </c>
      <c r="M7" s="34"/>
      <c r="N7" s="33"/>
      <c r="O7" s="33"/>
      <c r="P7" s="33"/>
      <c r="Q7" s="33"/>
    </row>
    <row r="8" spans="1:17" x14ac:dyDescent="0.2">
      <c r="A8" s="34">
        <v>2015</v>
      </c>
      <c r="B8" s="34">
        <v>4</v>
      </c>
      <c r="C8" s="34" t="s">
        <v>191</v>
      </c>
      <c r="D8" s="33">
        <v>724021</v>
      </c>
      <c r="E8" s="33">
        <v>39558</v>
      </c>
      <c r="F8" s="33">
        <v>724021</v>
      </c>
      <c r="G8" s="33">
        <v>684463</v>
      </c>
      <c r="H8" s="33">
        <v>342170</v>
      </c>
      <c r="I8" s="33">
        <v>1066192</v>
      </c>
      <c r="J8" s="33">
        <v>342171</v>
      </c>
      <c r="M8" s="34"/>
      <c r="N8" s="33"/>
      <c r="O8" s="33"/>
      <c r="P8" s="33"/>
      <c r="Q8" s="33"/>
    </row>
    <row r="9" spans="1:17" x14ac:dyDescent="0.2">
      <c r="A9" s="34">
        <v>2016</v>
      </c>
      <c r="B9" s="34">
        <v>1</v>
      </c>
      <c r="C9" s="34" t="s">
        <v>192</v>
      </c>
      <c r="D9" s="33">
        <v>637124</v>
      </c>
      <c r="E9" s="33">
        <v>93631</v>
      </c>
      <c r="F9" s="33">
        <v>637124</v>
      </c>
      <c r="G9" s="33">
        <v>543493</v>
      </c>
      <c r="H9" s="33">
        <v>254758</v>
      </c>
      <c r="I9" s="33">
        <v>891881</v>
      </c>
      <c r="J9" s="33">
        <v>254757</v>
      </c>
      <c r="M9" s="34"/>
      <c r="N9" s="33"/>
      <c r="O9" s="33"/>
      <c r="P9" s="33"/>
      <c r="Q9" s="33"/>
    </row>
    <row r="10" spans="1:17" x14ac:dyDescent="0.2">
      <c r="A10" s="34">
        <v>2016</v>
      </c>
      <c r="B10" s="34">
        <v>2</v>
      </c>
      <c r="C10" s="34" t="s">
        <v>193</v>
      </c>
      <c r="D10" s="33">
        <v>565586</v>
      </c>
      <c r="E10" s="33">
        <v>67630</v>
      </c>
      <c r="F10" s="33">
        <v>565586</v>
      </c>
      <c r="G10" s="33">
        <v>497956</v>
      </c>
      <c r="H10" s="33">
        <v>371485</v>
      </c>
      <c r="I10" s="33">
        <v>937071</v>
      </c>
      <c r="J10" s="33">
        <v>371485</v>
      </c>
      <c r="M10" s="34"/>
      <c r="N10" s="33"/>
      <c r="O10" s="33"/>
      <c r="P10" s="33"/>
      <c r="Q10" s="33"/>
    </row>
    <row r="11" spans="1:17" x14ac:dyDescent="0.2">
      <c r="A11" s="34">
        <v>2016</v>
      </c>
      <c r="B11" s="34">
        <v>3</v>
      </c>
      <c r="C11" s="34" t="s">
        <v>194</v>
      </c>
      <c r="D11" s="33">
        <v>582403</v>
      </c>
      <c r="E11" s="33">
        <v>46403</v>
      </c>
      <c r="F11" s="33">
        <v>582403</v>
      </c>
      <c r="G11" s="33">
        <v>536000</v>
      </c>
      <c r="H11" s="33">
        <v>378582</v>
      </c>
      <c r="I11" s="33">
        <v>960985</v>
      </c>
      <c r="J11" s="33">
        <v>378582</v>
      </c>
      <c r="M11" s="34"/>
      <c r="N11" s="33"/>
      <c r="O11" s="33"/>
      <c r="P11" s="33"/>
      <c r="Q11" s="33"/>
    </row>
    <row r="12" spans="1:17" x14ac:dyDescent="0.2">
      <c r="A12" s="34">
        <v>2016</v>
      </c>
      <c r="B12" s="34">
        <v>4</v>
      </c>
      <c r="C12" s="34" t="s">
        <v>195</v>
      </c>
      <c r="D12" s="33">
        <v>729002</v>
      </c>
      <c r="E12" s="33">
        <v>111248</v>
      </c>
      <c r="F12" s="33">
        <v>729002</v>
      </c>
      <c r="G12" s="33">
        <v>617754</v>
      </c>
      <c r="H12" s="33">
        <v>363110</v>
      </c>
      <c r="I12" s="33">
        <v>1092110</v>
      </c>
      <c r="J12" s="33">
        <v>363108</v>
      </c>
      <c r="M12" s="34"/>
      <c r="N12" s="33"/>
      <c r="O12" s="33"/>
      <c r="P12" s="33"/>
      <c r="Q12" s="33"/>
    </row>
    <row r="13" spans="1:17" x14ac:dyDescent="0.2">
      <c r="A13" s="34">
        <v>2017</v>
      </c>
      <c r="B13" s="34">
        <v>1</v>
      </c>
      <c r="C13" s="34" t="s">
        <v>196</v>
      </c>
      <c r="D13" s="33">
        <v>708748</v>
      </c>
      <c r="E13" s="33">
        <v>65091</v>
      </c>
      <c r="F13" s="33">
        <v>708748</v>
      </c>
      <c r="G13" s="33">
        <v>643657</v>
      </c>
      <c r="H13" s="33">
        <v>579102</v>
      </c>
      <c r="I13" s="33">
        <v>1287852</v>
      </c>
      <c r="J13" s="33">
        <v>579104</v>
      </c>
      <c r="M13" s="34"/>
      <c r="N13" s="33"/>
      <c r="O13" s="33"/>
      <c r="P13" s="33"/>
      <c r="Q13" s="33"/>
    </row>
    <row r="14" spans="1:17" x14ac:dyDescent="0.2">
      <c r="A14" s="34">
        <v>2017</v>
      </c>
      <c r="B14" s="34">
        <v>2</v>
      </c>
      <c r="C14" s="34" t="s">
        <v>197</v>
      </c>
      <c r="D14" s="33">
        <v>655286</v>
      </c>
      <c r="E14" s="33">
        <v>63514</v>
      </c>
      <c r="F14" s="33">
        <v>655286</v>
      </c>
      <c r="G14" s="33">
        <v>591772</v>
      </c>
      <c r="H14" s="33">
        <v>366307</v>
      </c>
      <c r="I14" s="33">
        <v>1021594</v>
      </c>
      <c r="J14" s="33">
        <v>366308</v>
      </c>
      <c r="M14" s="34"/>
      <c r="N14" s="33"/>
      <c r="O14" s="33"/>
      <c r="P14" s="33"/>
      <c r="Q14" s="33"/>
    </row>
    <row r="15" spans="1:17" x14ac:dyDescent="0.2">
      <c r="A15" s="34">
        <v>2017</v>
      </c>
      <c r="B15" s="34">
        <v>3</v>
      </c>
      <c r="C15" s="34" t="s">
        <v>198</v>
      </c>
      <c r="D15" s="33">
        <v>790356</v>
      </c>
      <c r="E15" s="33">
        <v>75396</v>
      </c>
      <c r="F15" s="33">
        <v>790356</v>
      </c>
      <c r="G15" s="33">
        <v>714960</v>
      </c>
      <c r="H15" s="33">
        <v>361797</v>
      </c>
      <c r="I15" s="33">
        <v>1152151</v>
      </c>
      <c r="J15" s="33">
        <v>361795</v>
      </c>
      <c r="M15" s="34"/>
      <c r="N15" s="33"/>
      <c r="O15" s="33"/>
      <c r="P15" s="33"/>
      <c r="Q15" s="33"/>
    </row>
    <row r="16" spans="1:17" x14ac:dyDescent="0.2">
      <c r="A16" s="34">
        <v>2017</v>
      </c>
      <c r="B16" s="34">
        <v>4</v>
      </c>
      <c r="C16" s="34" t="s">
        <v>199</v>
      </c>
      <c r="D16" s="33">
        <v>1016117</v>
      </c>
      <c r="E16" s="33">
        <v>149159</v>
      </c>
      <c r="F16" s="33">
        <v>1016117</v>
      </c>
      <c r="G16" s="33">
        <v>866958</v>
      </c>
      <c r="H16" s="33">
        <v>292177</v>
      </c>
      <c r="I16" s="33">
        <v>1308295</v>
      </c>
      <c r="J16" s="33">
        <v>292178</v>
      </c>
      <c r="M16" s="34"/>
      <c r="N16" s="33"/>
      <c r="O16" s="33"/>
      <c r="P16" s="33"/>
      <c r="Q16" s="33"/>
    </row>
    <row r="17" spans="1:17" x14ac:dyDescent="0.2">
      <c r="A17" s="34">
        <v>2018</v>
      </c>
      <c r="B17" s="34">
        <v>1</v>
      </c>
      <c r="C17" s="34" t="s">
        <v>0</v>
      </c>
      <c r="D17" s="33">
        <v>1073975</v>
      </c>
      <c r="E17" s="33">
        <v>243123</v>
      </c>
      <c r="F17" s="33">
        <v>1073975</v>
      </c>
      <c r="G17" s="33">
        <v>830852</v>
      </c>
      <c r="H17" s="33">
        <v>332086</v>
      </c>
      <c r="I17" s="33">
        <v>1406062</v>
      </c>
      <c r="J17" s="33">
        <v>332087</v>
      </c>
      <c r="M17" s="34"/>
      <c r="N17" s="33"/>
      <c r="O17" s="33"/>
      <c r="P17" s="33"/>
      <c r="Q17" s="33"/>
    </row>
    <row r="18" spans="1:17" x14ac:dyDescent="0.2">
      <c r="A18" s="34">
        <v>2018</v>
      </c>
      <c r="B18" s="34">
        <v>2</v>
      </c>
      <c r="C18" s="34" t="s">
        <v>1</v>
      </c>
      <c r="D18" s="33">
        <v>920499</v>
      </c>
      <c r="E18" s="33">
        <v>188821</v>
      </c>
      <c r="F18" s="33">
        <v>920499</v>
      </c>
      <c r="G18" s="33">
        <v>731678</v>
      </c>
      <c r="H18" s="33">
        <v>479244</v>
      </c>
      <c r="I18" s="33">
        <v>1399745</v>
      </c>
      <c r="J18" s="33">
        <v>479246</v>
      </c>
      <c r="M18" s="34"/>
      <c r="N18" s="33"/>
      <c r="O18" s="33"/>
      <c r="P18" s="33"/>
      <c r="Q18" s="33"/>
    </row>
    <row r="19" spans="1:17" x14ac:dyDescent="0.2">
      <c r="A19" s="34">
        <v>2018</v>
      </c>
      <c r="B19" s="34">
        <v>3</v>
      </c>
      <c r="C19" s="34" t="s">
        <v>2</v>
      </c>
      <c r="D19" s="33">
        <v>901487</v>
      </c>
      <c r="E19" s="33">
        <v>122457</v>
      </c>
      <c r="F19" s="33">
        <v>901487</v>
      </c>
      <c r="G19" s="33">
        <v>779030</v>
      </c>
      <c r="H19" s="33">
        <v>546946</v>
      </c>
      <c r="I19" s="33">
        <v>1448435</v>
      </c>
      <c r="J19" s="33">
        <v>546948</v>
      </c>
      <c r="M19" s="34"/>
      <c r="N19" s="33"/>
      <c r="O19" s="33"/>
      <c r="P19" s="33"/>
      <c r="Q19" s="33"/>
    </row>
    <row r="20" spans="1:17" x14ac:dyDescent="0.2">
      <c r="A20" s="34">
        <v>2018</v>
      </c>
      <c r="B20" s="34">
        <v>4</v>
      </c>
      <c r="C20" s="34" t="s">
        <v>3</v>
      </c>
      <c r="D20" s="33">
        <v>1082581</v>
      </c>
      <c r="E20" s="33">
        <v>169218</v>
      </c>
      <c r="F20" s="33">
        <v>1082581</v>
      </c>
      <c r="G20" s="33">
        <v>913363</v>
      </c>
      <c r="H20" s="33">
        <v>525189</v>
      </c>
      <c r="I20" s="33">
        <v>1607771</v>
      </c>
      <c r="J20" s="33">
        <v>525190</v>
      </c>
      <c r="M20" s="34"/>
      <c r="N20" s="33"/>
      <c r="O20" s="33"/>
      <c r="P20" s="33"/>
      <c r="Q20" s="33"/>
    </row>
    <row r="21" spans="1:17" x14ac:dyDescent="0.2">
      <c r="A21" s="34">
        <v>2019</v>
      </c>
      <c r="B21" s="34">
        <v>1</v>
      </c>
      <c r="C21" s="34" t="s">
        <v>4</v>
      </c>
      <c r="D21" s="33">
        <v>932091</v>
      </c>
      <c r="E21" s="33">
        <v>193548</v>
      </c>
      <c r="F21" s="33">
        <v>932091</v>
      </c>
      <c r="G21" s="33">
        <v>738543</v>
      </c>
      <c r="H21" s="33">
        <v>446315</v>
      </c>
      <c r="I21" s="33">
        <v>1378404</v>
      </c>
      <c r="J21" s="33">
        <v>446313</v>
      </c>
      <c r="M21" s="34"/>
      <c r="N21" s="33"/>
      <c r="O21" s="33"/>
      <c r="P21" s="33"/>
      <c r="Q21" s="33"/>
    </row>
    <row r="22" spans="1:17" x14ac:dyDescent="0.2">
      <c r="A22" s="34">
        <v>2019</v>
      </c>
      <c r="B22" s="34">
        <v>2</v>
      </c>
      <c r="C22" s="34" t="s">
        <v>5</v>
      </c>
      <c r="D22" s="33">
        <v>850545</v>
      </c>
      <c r="E22" s="33">
        <v>269753</v>
      </c>
      <c r="F22" s="33">
        <v>850545</v>
      </c>
      <c r="G22" s="33">
        <v>580792</v>
      </c>
      <c r="H22" s="33">
        <v>449355</v>
      </c>
      <c r="I22" s="33">
        <v>1299901</v>
      </c>
      <c r="J22" s="33">
        <v>449356</v>
      </c>
      <c r="M22" s="34"/>
      <c r="N22" s="33"/>
      <c r="O22" s="33"/>
      <c r="P22" s="33"/>
      <c r="Q22" s="33"/>
    </row>
    <row r="23" spans="1:17" x14ac:dyDescent="0.2">
      <c r="A23" s="34">
        <v>2019</v>
      </c>
      <c r="B23" s="34">
        <v>3</v>
      </c>
      <c r="C23" s="34" t="s">
        <v>6</v>
      </c>
      <c r="D23" s="33">
        <v>807099</v>
      </c>
      <c r="E23" s="33">
        <v>125934</v>
      </c>
      <c r="F23" s="33">
        <v>807099</v>
      </c>
      <c r="G23" s="33">
        <v>681165</v>
      </c>
      <c r="H23" s="33">
        <v>531826</v>
      </c>
      <c r="I23" s="33">
        <v>1338926</v>
      </c>
      <c r="J23" s="33">
        <v>531827</v>
      </c>
    </row>
    <row r="24" spans="1:17" x14ac:dyDescent="0.2">
      <c r="A24" s="34">
        <v>2019</v>
      </c>
      <c r="B24" s="34">
        <v>4</v>
      </c>
      <c r="C24" s="34" t="s">
        <v>7</v>
      </c>
      <c r="D24" s="33">
        <v>1055015</v>
      </c>
      <c r="E24" s="33">
        <v>204801</v>
      </c>
      <c r="F24" s="33">
        <v>1055015</v>
      </c>
      <c r="G24" s="33">
        <v>850214</v>
      </c>
      <c r="H24" s="33">
        <v>393394</v>
      </c>
      <c r="I24" s="33">
        <v>1448408</v>
      </c>
      <c r="J24" s="33">
        <v>393393</v>
      </c>
    </row>
    <row r="25" spans="1:17" x14ac:dyDescent="0.2">
      <c r="A25" s="34">
        <v>2020</v>
      </c>
      <c r="B25" s="34">
        <v>1</v>
      </c>
      <c r="C25" s="34" t="s">
        <v>8</v>
      </c>
      <c r="D25" s="33">
        <v>749165</v>
      </c>
      <c r="E25" s="33">
        <v>105444</v>
      </c>
      <c r="F25" s="33">
        <v>318301</v>
      </c>
      <c r="G25" s="33">
        <v>596528</v>
      </c>
      <c r="H25" s="33">
        <v>811226</v>
      </c>
      <c r="I25" s="33">
        <v>1129529</v>
      </c>
      <c r="J25" s="33">
        <v>427557</v>
      </c>
    </row>
    <row r="26" spans="1:17" x14ac:dyDescent="0.2">
      <c r="A26" s="34">
        <v>2020</v>
      </c>
      <c r="B26" s="34">
        <v>2</v>
      </c>
      <c r="C26" s="34" t="s">
        <v>9</v>
      </c>
      <c r="D26" s="33">
        <v>526100</v>
      </c>
      <c r="E26" s="33">
        <v>69211</v>
      </c>
      <c r="F26" s="33">
        <v>69211</v>
      </c>
      <c r="G26" s="33">
        <v>343111</v>
      </c>
      <c r="H26" s="33">
        <v>546579</v>
      </c>
      <c r="I26" s="33">
        <v>615789</v>
      </c>
      <c r="J26" s="33">
        <v>203467</v>
      </c>
    </row>
    <row r="27" spans="1:17" x14ac:dyDescent="0.2">
      <c r="A27" s="34">
        <v>2020</v>
      </c>
      <c r="B27" s="34">
        <v>3</v>
      </c>
      <c r="C27" s="34" t="s">
        <v>10</v>
      </c>
      <c r="D27" s="33">
        <v>542827</v>
      </c>
      <c r="E27" s="33">
        <v>45003</v>
      </c>
      <c r="F27" s="33">
        <v>45003</v>
      </c>
      <c r="G27" s="33">
        <v>376297</v>
      </c>
      <c r="H27" s="33">
        <v>728125</v>
      </c>
      <c r="I27" s="33">
        <v>773129</v>
      </c>
      <c r="J27" s="33">
        <v>351829</v>
      </c>
    </row>
    <row r="28" spans="1:17" x14ac:dyDescent="0.2">
      <c r="A28" s="34">
        <v>2020</v>
      </c>
      <c r="B28" s="34">
        <v>4</v>
      </c>
      <c r="C28" s="34" t="s">
        <v>11</v>
      </c>
      <c r="D28" s="33">
        <v>786922</v>
      </c>
      <c r="E28" s="33">
        <v>89952</v>
      </c>
      <c r="F28" s="33">
        <v>89952</v>
      </c>
      <c r="G28" s="33">
        <v>524962</v>
      </c>
      <c r="H28" s="33">
        <v>778264</v>
      </c>
      <c r="I28" s="33">
        <v>868215</v>
      </c>
      <c r="J28" s="33">
        <v>253301</v>
      </c>
    </row>
    <row r="29" spans="1:17" x14ac:dyDescent="0.2">
      <c r="A29" s="34">
        <v>2021</v>
      </c>
      <c r="B29" s="34">
        <v>1</v>
      </c>
      <c r="C29" s="34" t="s">
        <v>12</v>
      </c>
      <c r="D29" s="33">
        <v>697436</v>
      </c>
      <c r="E29" s="33">
        <v>172314</v>
      </c>
      <c r="F29" s="33">
        <v>172314</v>
      </c>
      <c r="G29" s="33">
        <v>477267</v>
      </c>
      <c r="H29" s="33">
        <v>890311</v>
      </c>
      <c r="I29" s="33">
        <v>1062625</v>
      </c>
      <c r="J29" s="33">
        <v>413044</v>
      </c>
    </row>
    <row r="30" spans="1:17" x14ac:dyDescent="0.2">
      <c r="A30" s="34">
        <v>2021</v>
      </c>
      <c r="B30" s="34">
        <v>2</v>
      </c>
      <c r="C30" s="34" t="s">
        <v>13</v>
      </c>
      <c r="D30" s="33">
        <v>658845</v>
      </c>
      <c r="E30" s="33">
        <v>182989</v>
      </c>
      <c r="F30" s="33">
        <v>182989</v>
      </c>
      <c r="G30" s="33">
        <v>658845</v>
      </c>
      <c r="H30" s="33">
        <v>1070819</v>
      </c>
      <c r="I30" s="33">
        <v>1253809</v>
      </c>
      <c r="J30" s="33">
        <v>411975</v>
      </c>
    </row>
    <row r="31" spans="1:17" x14ac:dyDescent="0.2">
      <c r="A31" s="34">
        <v>2021</v>
      </c>
      <c r="B31" s="34">
        <v>3</v>
      </c>
      <c r="C31" s="34" t="s">
        <v>14</v>
      </c>
      <c r="D31" s="33">
        <v>809995</v>
      </c>
      <c r="E31" s="33">
        <v>166530</v>
      </c>
      <c r="F31" s="33">
        <v>166530</v>
      </c>
      <c r="G31" s="33">
        <v>809995</v>
      </c>
      <c r="H31" s="33">
        <v>1449001</v>
      </c>
      <c r="I31" s="33">
        <v>1615529</v>
      </c>
      <c r="J31" s="33">
        <v>639004</v>
      </c>
    </row>
    <row r="32" spans="1:17" x14ac:dyDescent="0.2">
      <c r="A32" s="34">
        <v>2021</v>
      </c>
      <c r="B32" s="34">
        <v>4</v>
      </c>
      <c r="C32" s="34" t="s">
        <v>15</v>
      </c>
      <c r="D32" s="33">
        <v>1230519</v>
      </c>
      <c r="E32" s="33">
        <v>261960</v>
      </c>
      <c r="F32" s="33">
        <v>261960</v>
      </c>
      <c r="G32" s="33">
        <v>1230519</v>
      </c>
      <c r="H32" s="33">
        <v>1977515</v>
      </c>
      <c r="I32" s="33">
        <v>2239475</v>
      </c>
      <c r="J32" s="33">
        <v>746996</v>
      </c>
    </row>
    <row r="33" spans="1:10" x14ac:dyDescent="0.2">
      <c r="A33" s="34">
        <v>2022</v>
      </c>
      <c r="B33" s="34">
        <v>1</v>
      </c>
      <c r="C33" s="34" t="s">
        <v>16</v>
      </c>
      <c r="D33" s="33">
        <v>1680689</v>
      </c>
      <c r="E33" s="33">
        <v>220169</v>
      </c>
      <c r="F33" s="33">
        <v>220169</v>
      </c>
      <c r="G33" s="33">
        <v>1680689</v>
      </c>
      <c r="H33" s="33">
        <v>2430453</v>
      </c>
      <c r="I33" s="33">
        <v>2650622</v>
      </c>
      <c r="J33" s="33">
        <v>749764</v>
      </c>
    </row>
    <row r="66" spans="2:2" x14ac:dyDescent="0.2">
      <c r="B66" s="35" t="s">
        <v>121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49"/>
  <sheetViews>
    <sheetView zoomScale="80" zoomScaleNormal="80" workbookViewId="0">
      <selection activeCell="K29" sqref="K29:K30"/>
    </sheetView>
  </sheetViews>
  <sheetFormatPr defaultColWidth="8.625" defaultRowHeight="12.75" x14ac:dyDescent="0.2"/>
  <cols>
    <col min="1" max="1" width="13.125" style="10" bestFit="1" customWidth="1"/>
    <col min="2" max="2" width="12.125" style="10" bestFit="1" customWidth="1"/>
    <col min="3" max="4" width="8.625" style="10"/>
    <col min="5" max="5" width="12.125" style="10" bestFit="1" customWidth="1"/>
    <col min="6" max="16384" width="8.625" style="10"/>
  </cols>
  <sheetData>
    <row r="1" spans="1:5" x14ac:dyDescent="0.2">
      <c r="A1" s="10" t="s">
        <v>455</v>
      </c>
    </row>
    <row r="2" spans="1:5" x14ac:dyDescent="0.2">
      <c r="A2" s="10" t="s">
        <v>457</v>
      </c>
    </row>
    <row r="4" spans="1:5" x14ac:dyDescent="0.2">
      <c r="A4" s="13" t="s">
        <v>279</v>
      </c>
      <c r="B4" s="13" t="s">
        <v>16</v>
      </c>
      <c r="C4" s="13"/>
      <c r="D4" s="13" t="s">
        <v>279</v>
      </c>
      <c r="E4" s="13" t="s">
        <v>15</v>
      </c>
    </row>
    <row r="5" spans="1:5" x14ac:dyDescent="0.2">
      <c r="A5" s="13" t="s">
        <v>372</v>
      </c>
      <c r="B5" s="4">
        <v>1551950</v>
      </c>
      <c r="C5" s="4"/>
      <c r="D5" s="4" t="s">
        <v>280</v>
      </c>
      <c r="E5" s="4">
        <v>1130248</v>
      </c>
    </row>
    <row r="6" spans="1:5" x14ac:dyDescent="0.2">
      <c r="A6" s="13" t="s">
        <v>373</v>
      </c>
      <c r="B6" s="4">
        <v>399856</v>
      </c>
      <c r="C6" s="4"/>
      <c r="D6" s="4" t="s">
        <v>281</v>
      </c>
      <c r="E6" s="4">
        <v>337282</v>
      </c>
    </row>
    <row r="7" spans="1:5" x14ac:dyDescent="0.2">
      <c r="A7" s="13" t="s">
        <v>374</v>
      </c>
      <c r="B7" s="4">
        <v>133525</v>
      </c>
      <c r="C7" s="4"/>
      <c r="D7" s="4" t="s">
        <v>282</v>
      </c>
      <c r="E7" s="4">
        <v>159127</v>
      </c>
    </row>
    <row r="8" spans="1:5" x14ac:dyDescent="0.2">
      <c r="A8" s="13" t="s">
        <v>375</v>
      </c>
      <c r="B8" s="4">
        <v>128742</v>
      </c>
      <c r="C8" s="4"/>
      <c r="D8" s="4" t="s">
        <v>283</v>
      </c>
      <c r="E8" s="4">
        <v>100271</v>
      </c>
    </row>
    <row r="9" spans="1:5" x14ac:dyDescent="0.2">
      <c r="A9" s="13" t="s">
        <v>376</v>
      </c>
      <c r="B9" s="4">
        <v>87122</v>
      </c>
      <c r="C9" s="4"/>
      <c r="D9" s="4" t="s">
        <v>206</v>
      </c>
      <c r="E9" s="4">
        <v>129203</v>
      </c>
    </row>
    <row r="10" spans="1:5" x14ac:dyDescent="0.2">
      <c r="A10" s="13" t="s">
        <v>377</v>
      </c>
      <c r="B10" s="4">
        <v>50448</v>
      </c>
      <c r="C10" s="4"/>
      <c r="D10" s="4" t="s">
        <v>284</v>
      </c>
      <c r="E10" s="4">
        <v>0</v>
      </c>
    </row>
    <row r="11" spans="1:5" x14ac:dyDescent="0.2">
      <c r="A11" s="13" t="s">
        <v>378</v>
      </c>
      <c r="B11" s="4">
        <v>47159</v>
      </c>
      <c r="C11" s="4"/>
      <c r="D11" s="4" t="s">
        <v>285</v>
      </c>
      <c r="E11" s="4">
        <v>32150</v>
      </c>
    </row>
    <row r="12" spans="1:5" x14ac:dyDescent="0.2">
      <c r="A12" s="13" t="s">
        <v>379</v>
      </c>
      <c r="B12" s="4">
        <v>29498</v>
      </c>
      <c r="C12" s="4"/>
      <c r="D12" s="4" t="s">
        <v>286</v>
      </c>
      <c r="E12" s="4">
        <v>7499</v>
      </c>
    </row>
    <row r="13" spans="1:5" x14ac:dyDescent="0.2">
      <c r="A13" s="13" t="s">
        <v>380</v>
      </c>
      <c r="B13" s="4">
        <v>22816</v>
      </c>
      <c r="C13" s="4"/>
      <c r="D13" s="4" t="s">
        <v>287</v>
      </c>
      <c r="E13" s="4">
        <v>32627</v>
      </c>
    </row>
    <row r="14" spans="1:5" x14ac:dyDescent="0.2">
      <c r="A14" s="13" t="s">
        <v>381</v>
      </c>
      <c r="B14" s="4">
        <v>18596</v>
      </c>
      <c r="C14" s="4"/>
      <c r="D14" s="4" t="s">
        <v>288</v>
      </c>
      <c r="E14" s="4">
        <v>18298</v>
      </c>
    </row>
    <row r="15" spans="1:5" x14ac:dyDescent="0.2">
      <c r="A15" s="13" t="s">
        <v>382</v>
      </c>
      <c r="B15" s="4">
        <v>17263</v>
      </c>
      <c r="C15" s="4"/>
      <c r="D15" s="4" t="s">
        <v>289</v>
      </c>
      <c r="E15" s="4">
        <v>40521</v>
      </c>
    </row>
    <row r="16" spans="1:5" x14ac:dyDescent="0.2">
      <c r="A16" s="13" t="s">
        <v>383</v>
      </c>
      <c r="B16" s="4">
        <v>11722</v>
      </c>
      <c r="C16" s="4"/>
      <c r="D16" s="4" t="s">
        <v>204</v>
      </c>
      <c r="E16" s="4">
        <v>10349</v>
      </c>
    </row>
    <row r="17" spans="1:5" x14ac:dyDescent="0.2">
      <c r="A17" s="13" t="s">
        <v>384</v>
      </c>
      <c r="B17" s="4">
        <v>11557</v>
      </c>
      <c r="C17" s="4"/>
      <c r="D17" s="4" t="s">
        <v>205</v>
      </c>
      <c r="E17" s="4">
        <v>9013</v>
      </c>
    </row>
    <row r="18" spans="1:5" x14ac:dyDescent="0.2">
      <c r="A18" s="13" t="s">
        <v>385</v>
      </c>
      <c r="B18" s="4">
        <v>10031</v>
      </c>
      <c r="C18" s="4"/>
      <c r="D18" s="4" t="s">
        <v>290</v>
      </c>
      <c r="E18" s="4">
        <v>16233</v>
      </c>
    </row>
    <row r="19" spans="1:5" x14ac:dyDescent="0.2">
      <c r="A19" s="13" t="s">
        <v>386</v>
      </c>
      <c r="B19" s="4">
        <v>8518</v>
      </c>
      <c r="C19" s="4"/>
      <c r="D19" s="4" t="s">
        <v>291</v>
      </c>
      <c r="E19" s="4">
        <v>4648</v>
      </c>
    </row>
    <row r="20" spans="1:5" x14ac:dyDescent="0.2">
      <c r="A20" s="13" t="s">
        <v>387</v>
      </c>
      <c r="B20" s="4">
        <v>2602</v>
      </c>
      <c r="C20" s="4"/>
      <c r="D20" s="4" t="s">
        <v>292</v>
      </c>
      <c r="E20" s="4">
        <v>31077</v>
      </c>
    </row>
    <row r="21" spans="1:5" x14ac:dyDescent="0.2">
      <c r="A21" s="13" t="s">
        <v>388</v>
      </c>
      <c r="B21" s="4">
        <v>119216</v>
      </c>
      <c r="C21" s="4"/>
      <c r="D21" s="4" t="s">
        <v>55</v>
      </c>
      <c r="E21" s="4">
        <v>180926</v>
      </c>
    </row>
    <row r="49" spans="1:2" ht="14.25" x14ac:dyDescent="0.2">
      <c r="A49" s="11"/>
      <c r="B49" s="11" t="s">
        <v>121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29"/>
  <sheetViews>
    <sheetView zoomScale="80" zoomScaleNormal="80" workbookViewId="0">
      <selection activeCell="K17" sqref="K17"/>
    </sheetView>
  </sheetViews>
  <sheetFormatPr defaultColWidth="8.625" defaultRowHeight="12.75" x14ac:dyDescent="0.2"/>
  <cols>
    <col min="1" max="16384" width="8.625" style="10"/>
  </cols>
  <sheetData>
    <row r="1" spans="1:17" x14ac:dyDescent="0.2">
      <c r="A1" s="10" t="s">
        <v>460</v>
      </c>
    </row>
    <row r="2" spans="1:17" x14ac:dyDescent="0.2">
      <c r="A2" s="10" t="s">
        <v>461</v>
      </c>
    </row>
    <row r="4" spans="1:17" x14ac:dyDescent="0.2">
      <c r="B4" s="10" t="s">
        <v>293</v>
      </c>
      <c r="C4" s="10" t="s">
        <v>30</v>
      </c>
      <c r="D4" s="10" t="s">
        <v>294</v>
      </c>
      <c r="E4" s="10" t="s">
        <v>295</v>
      </c>
      <c r="F4" s="10" t="s">
        <v>55</v>
      </c>
      <c r="G4" s="10" t="s">
        <v>56</v>
      </c>
      <c r="H4" s="13"/>
    </row>
    <row r="5" spans="1:17" x14ac:dyDescent="0.2">
      <c r="A5" s="10">
        <v>2021</v>
      </c>
      <c r="B5" s="1">
        <v>2.9146160766906831E-2</v>
      </c>
      <c r="C5" s="1">
        <v>6.757185427077976E-2</v>
      </c>
      <c r="D5" s="1">
        <v>3.2298559485042684E-2</v>
      </c>
      <c r="E5" s="1">
        <v>7.0282917860491234E-2</v>
      </c>
      <c r="F5" s="1">
        <v>-2.781768277503497E-2</v>
      </c>
      <c r="G5" s="1">
        <v>0.16589325286623957</v>
      </c>
      <c r="H5" s="13"/>
    </row>
    <row r="6" spans="1:17" x14ac:dyDescent="0.2">
      <c r="A6" s="10">
        <v>2022</v>
      </c>
      <c r="B6" s="1">
        <v>2.1577657979761369E-2</v>
      </c>
      <c r="C6" s="1">
        <v>5.2595853158753147E-2</v>
      </c>
      <c r="D6" s="1">
        <v>9.2360644749934599E-3</v>
      </c>
      <c r="E6" s="1">
        <v>1.90295254203862E-2</v>
      </c>
      <c r="F6" s="1">
        <v>2.5489653130832059E-3</v>
      </c>
      <c r="G6" s="1">
        <v>0.10556067830095284</v>
      </c>
      <c r="H6" s="13"/>
    </row>
    <row r="7" spans="1:17" x14ac:dyDescent="0.2">
      <c r="A7" s="10">
        <v>2023</v>
      </c>
      <c r="B7" s="1">
        <v>7.7129354470734032E-3</v>
      </c>
      <c r="C7" s="1">
        <v>3.7619211877798986E-2</v>
      </c>
      <c r="D7" s="1">
        <v>-5.6848198093793836E-3</v>
      </c>
      <c r="E7" s="1">
        <v>1.2718937854863041E-2</v>
      </c>
      <c r="F7" s="1">
        <v>-2.8536931403299741E-4</v>
      </c>
      <c r="G7" s="1">
        <v>4.975258316916098E-2</v>
      </c>
      <c r="H7" s="13"/>
    </row>
    <row r="8" spans="1:17" x14ac:dyDescent="0.2">
      <c r="A8" s="10">
        <v>2024</v>
      </c>
      <c r="B8" s="1">
        <v>1.3682345344391198E-2</v>
      </c>
      <c r="C8" s="1">
        <v>5.008984579279379E-2</v>
      </c>
      <c r="D8" s="1">
        <v>-3.5233213162789122E-3</v>
      </c>
      <c r="E8" s="1">
        <v>-1.2777403169362975E-2</v>
      </c>
      <c r="F8" s="1">
        <v>1.8741113071236068E-3</v>
      </c>
      <c r="G8" s="1">
        <v>4.5016998258050611E-2</v>
      </c>
      <c r="H8" s="13"/>
    </row>
    <row r="9" spans="1:17" x14ac:dyDescent="0.2">
      <c r="A9" s="13"/>
      <c r="D9" s="13"/>
      <c r="E9" s="13"/>
      <c r="F9" s="13"/>
      <c r="G9" s="13"/>
      <c r="H9" s="13"/>
    </row>
    <row r="10" spans="1:17" x14ac:dyDescent="0.2">
      <c r="A10" s="13"/>
      <c r="B10" s="13"/>
      <c r="C10" s="13"/>
      <c r="D10" s="13"/>
      <c r="E10" s="13"/>
      <c r="F10" s="13"/>
      <c r="G10" s="13"/>
      <c r="H10" s="13"/>
      <c r="I10" s="13"/>
      <c r="J10" s="13"/>
      <c r="M10" s="13"/>
      <c r="N10" s="13"/>
      <c r="O10" s="13"/>
      <c r="P10" s="13"/>
      <c r="Q10" s="13"/>
    </row>
    <row r="11" spans="1:17" x14ac:dyDescent="0.2">
      <c r="A11" s="13"/>
      <c r="B11" s="13"/>
      <c r="C11" s="13"/>
      <c r="D11" s="13"/>
      <c r="E11" s="13"/>
      <c r="F11" s="13"/>
      <c r="G11" s="13"/>
      <c r="H11" s="13"/>
      <c r="I11" s="13"/>
      <c r="J11" s="13"/>
      <c r="M11" s="13"/>
      <c r="N11" s="13"/>
      <c r="O11" s="13"/>
      <c r="P11" s="13"/>
      <c r="Q11" s="13"/>
    </row>
    <row r="12" spans="1:17" x14ac:dyDescent="0.2">
      <c r="A12" s="13"/>
      <c r="B12" s="13"/>
      <c r="C12" s="13"/>
      <c r="D12" s="13"/>
      <c r="E12" s="13"/>
      <c r="F12" s="13"/>
      <c r="G12" s="13"/>
      <c r="H12" s="13"/>
      <c r="I12" s="13"/>
      <c r="J12" s="13"/>
      <c r="M12" s="13"/>
      <c r="N12" s="13"/>
      <c r="O12" s="13"/>
      <c r="P12" s="13"/>
      <c r="Q12" s="13"/>
    </row>
    <row r="13" spans="1:17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</row>
    <row r="14" spans="1:17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/>
    </row>
    <row r="15" spans="1:17" x14ac:dyDescent="0.2">
      <c r="A15" s="13"/>
      <c r="B15" s="13"/>
      <c r="C15" s="13"/>
      <c r="D15" s="13"/>
      <c r="E15" s="13"/>
      <c r="F15" s="13"/>
      <c r="G15" s="13"/>
      <c r="H15" s="13"/>
      <c r="I15" s="13"/>
      <c r="J15" s="13"/>
    </row>
    <row r="16" spans="1:17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</row>
    <row r="17" spans="1:10" x14ac:dyDescent="0.2">
      <c r="A17" s="13"/>
      <c r="B17" s="13"/>
      <c r="C17" s="13"/>
      <c r="D17" s="13"/>
      <c r="E17" s="13"/>
      <c r="F17" s="13"/>
      <c r="G17" s="13"/>
      <c r="H17" s="13"/>
      <c r="I17" s="13"/>
      <c r="J17" s="13"/>
    </row>
    <row r="18" spans="1:10" x14ac:dyDescent="0.2">
      <c r="A18" s="13"/>
      <c r="B18" s="13"/>
      <c r="C18" s="13"/>
      <c r="D18" s="13"/>
      <c r="E18" s="13"/>
      <c r="F18" s="13"/>
      <c r="G18" s="13"/>
      <c r="H18" s="13"/>
      <c r="I18" s="13"/>
      <c r="J18" s="13"/>
    </row>
    <row r="19" spans="1:10" x14ac:dyDescent="0.2">
      <c r="A19" s="13"/>
      <c r="B19" s="13"/>
      <c r="C19" s="13"/>
      <c r="D19" s="13"/>
      <c r="E19" s="13"/>
      <c r="F19" s="13"/>
      <c r="G19" s="13"/>
      <c r="H19" s="13"/>
      <c r="I19" s="13"/>
      <c r="J19" s="13"/>
    </row>
    <row r="20" spans="1:10" x14ac:dyDescent="0.2">
      <c r="A20" s="13"/>
      <c r="B20" s="13"/>
      <c r="C20" s="13"/>
      <c r="D20" s="13"/>
      <c r="E20" s="13"/>
      <c r="F20" s="13"/>
      <c r="G20" s="13"/>
      <c r="H20" s="13"/>
      <c r="I20" s="13"/>
      <c r="J20" s="13"/>
    </row>
    <row r="21" spans="1:10" x14ac:dyDescent="0.2">
      <c r="A21" s="13"/>
      <c r="B21" s="13"/>
      <c r="C21" s="13"/>
      <c r="D21" s="13"/>
      <c r="E21" s="13"/>
      <c r="F21" s="13"/>
      <c r="G21" s="13"/>
      <c r="H21" s="13"/>
      <c r="I21" s="13"/>
      <c r="J21" s="13"/>
    </row>
    <row r="22" spans="1:10" x14ac:dyDescent="0.2">
      <c r="A22" s="13"/>
      <c r="B22" s="13"/>
      <c r="C22" s="13"/>
      <c r="D22" s="13"/>
      <c r="E22" s="13"/>
      <c r="F22" s="13"/>
      <c r="G22" s="13"/>
      <c r="H22" s="13"/>
      <c r="I22" s="13"/>
      <c r="J22" s="13"/>
    </row>
    <row r="23" spans="1:10" x14ac:dyDescent="0.2">
      <c r="A23" s="13"/>
      <c r="B23" s="13"/>
      <c r="C23" s="13"/>
      <c r="D23" s="13"/>
      <c r="E23" s="13"/>
      <c r="F23" s="13"/>
      <c r="G23" s="13"/>
      <c r="H23" s="13"/>
      <c r="I23" s="13"/>
      <c r="J23" s="13"/>
    </row>
    <row r="29" spans="1:10" x14ac:dyDescent="0.2">
      <c r="B29" s="10" t="s">
        <v>462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7"/>
  <sheetViews>
    <sheetView zoomScale="80" zoomScaleNormal="80" workbookViewId="0">
      <selection activeCell="F34" sqref="F34"/>
    </sheetView>
  </sheetViews>
  <sheetFormatPr defaultColWidth="8.625" defaultRowHeight="12.75" x14ac:dyDescent="0.2"/>
  <cols>
    <col min="1" max="16384" width="8.625" style="37"/>
  </cols>
  <sheetData>
    <row r="1" spans="1:15" x14ac:dyDescent="0.2">
      <c r="A1" s="35" t="s">
        <v>463</v>
      </c>
    </row>
    <row r="2" spans="1:15" x14ac:dyDescent="0.2">
      <c r="A2" s="39" t="s">
        <v>464</v>
      </c>
    </row>
    <row r="3" spans="1:15" x14ac:dyDescent="0.2">
      <c r="A3" s="39"/>
    </row>
    <row r="4" spans="1:15" x14ac:dyDescent="0.2">
      <c r="K4" s="37" t="s">
        <v>296</v>
      </c>
      <c r="L4" s="37" t="s">
        <v>297</v>
      </c>
      <c r="M4" s="37" t="s">
        <v>298</v>
      </c>
      <c r="N4" s="37" t="s">
        <v>299</v>
      </c>
      <c r="O4" s="37" t="s">
        <v>300</v>
      </c>
    </row>
    <row r="5" spans="1:15" x14ac:dyDescent="0.2">
      <c r="J5" s="37" t="s">
        <v>301</v>
      </c>
      <c r="K5" s="37">
        <v>4.9000000000000004</v>
      </c>
      <c r="L5" s="37">
        <v>2.1</v>
      </c>
      <c r="M5" s="37">
        <v>3.1</v>
      </c>
      <c r="N5" s="37">
        <v>0.4</v>
      </c>
      <c r="O5" s="37">
        <v>1</v>
      </c>
    </row>
    <row r="6" spans="1:15" x14ac:dyDescent="0.2">
      <c r="J6" s="37" t="s">
        <v>302</v>
      </c>
      <c r="K6" s="37">
        <v>6.9</v>
      </c>
      <c r="L6" s="37">
        <v>2</v>
      </c>
      <c r="M6" s="37">
        <v>3.7</v>
      </c>
      <c r="N6" s="37">
        <v>0.2</v>
      </c>
      <c r="O6" s="37">
        <v>0.2</v>
      </c>
    </row>
    <row r="7" spans="1:15" x14ac:dyDescent="0.2">
      <c r="J7" s="37" t="s">
        <v>303</v>
      </c>
      <c r="K7" s="37">
        <v>6.9</v>
      </c>
      <c r="L7" s="37">
        <v>2</v>
      </c>
      <c r="M7" s="37">
        <v>7.8</v>
      </c>
      <c r="N7" s="37">
        <v>-0.5</v>
      </c>
      <c r="O7" s="37">
        <v>-0.8</v>
      </c>
    </row>
    <row r="8" spans="1:15" x14ac:dyDescent="0.2">
      <c r="J8" s="37" t="s">
        <v>304</v>
      </c>
      <c r="K8" s="37">
        <v>6.9</v>
      </c>
      <c r="L8" s="37">
        <v>1.9</v>
      </c>
      <c r="M8" s="37">
        <v>8</v>
      </c>
      <c r="N8" s="37">
        <v>1</v>
      </c>
      <c r="O8" s="37">
        <v>0.7</v>
      </c>
    </row>
    <row r="9" spans="1:15" x14ac:dyDescent="0.2">
      <c r="J9" s="37" t="s">
        <v>305</v>
      </c>
      <c r="K9" s="37">
        <v>6.9</v>
      </c>
      <c r="L9" s="37">
        <v>1.9</v>
      </c>
      <c r="M9" s="37">
        <v>20.5</v>
      </c>
      <c r="N9" s="37">
        <v>5.3</v>
      </c>
      <c r="O9" s="37">
        <v>4</v>
      </c>
    </row>
    <row r="10" spans="1:15" x14ac:dyDescent="0.2">
      <c r="J10" s="37" t="s">
        <v>306</v>
      </c>
      <c r="K10" s="37">
        <v>6.9</v>
      </c>
      <c r="L10" s="37">
        <v>1.9</v>
      </c>
      <c r="M10" s="37">
        <v>29.5</v>
      </c>
      <c r="N10" s="37">
        <v>12.3</v>
      </c>
      <c r="O10" s="37">
        <v>9.6999999999999993</v>
      </c>
    </row>
    <row r="11" spans="1:15" x14ac:dyDescent="0.2">
      <c r="J11" s="37" t="s">
        <v>307</v>
      </c>
      <c r="K11" s="37">
        <v>7.8</v>
      </c>
      <c r="L11" s="37">
        <v>3.6</v>
      </c>
      <c r="M11" s="37">
        <v>29.3</v>
      </c>
      <c r="N11" s="37">
        <v>14.2</v>
      </c>
      <c r="O11" s="37">
        <v>11.3</v>
      </c>
    </row>
    <row r="12" spans="1:15" x14ac:dyDescent="0.2">
      <c r="J12" s="37" t="s">
        <v>308</v>
      </c>
      <c r="K12" s="37">
        <v>13.2</v>
      </c>
      <c r="L12" s="37">
        <v>9</v>
      </c>
      <c r="M12" s="37">
        <v>25.8</v>
      </c>
      <c r="N12" s="37">
        <v>13.6</v>
      </c>
      <c r="O12" s="37">
        <v>11.1</v>
      </c>
    </row>
    <row r="13" spans="1:15" x14ac:dyDescent="0.2">
      <c r="J13" s="37" t="s">
        <v>309</v>
      </c>
      <c r="K13" s="37">
        <v>13.2</v>
      </c>
      <c r="L13" s="37">
        <v>9</v>
      </c>
      <c r="M13" s="37">
        <v>24.3</v>
      </c>
      <c r="N13" s="37">
        <v>11.8</v>
      </c>
      <c r="O13" s="37">
        <v>9.1</v>
      </c>
    </row>
    <row r="14" spans="1:15" x14ac:dyDescent="0.2">
      <c r="J14" s="37" t="s">
        <v>310</v>
      </c>
      <c r="K14" s="37">
        <v>5.0999999999999996</v>
      </c>
      <c r="L14" s="37">
        <v>8.9</v>
      </c>
      <c r="M14" s="37">
        <v>30</v>
      </c>
      <c r="N14" s="37">
        <v>14.2</v>
      </c>
      <c r="O14" s="37">
        <v>10.8</v>
      </c>
    </row>
    <row r="15" spans="1:15" x14ac:dyDescent="0.2">
      <c r="J15" s="37" t="s">
        <v>311</v>
      </c>
      <c r="K15" s="37">
        <v>3</v>
      </c>
      <c r="L15" s="37">
        <v>7.7</v>
      </c>
      <c r="M15" s="37">
        <v>17.100000000000001</v>
      </c>
      <c r="N15" s="37">
        <v>11.1</v>
      </c>
      <c r="O15" s="37">
        <v>7.8</v>
      </c>
    </row>
    <row r="16" spans="1:15" x14ac:dyDescent="0.2">
      <c r="J16" s="37" t="s">
        <v>312</v>
      </c>
      <c r="K16" s="37">
        <v>3.5</v>
      </c>
      <c r="L16" s="37">
        <v>8.6999999999999993</v>
      </c>
      <c r="M16" s="37">
        <v>7.2</v>
      </c>
      <c r="N16" s="37">
        <v>7.7</v>
      </c>
      <c r="O16" s="37">
        <v>3.9</v>
      </c>
    </row>
    <row r="17" spans="2:15" x14ac:dyDescent="0.2">
      <c r="J17" s="37" t="s">
        <v>63</v>
      </c>
      <c r="K17" s="37">
        <v>4</v>
      </c>
      <c r="L17" s="37">
        <v>9.1</v>
      </c>
      <c r="M17" s="37">
        <v>-0.9</v>
      </c>
      <c r="N17" s="37">
        <v>1.3</v>
      </c>
      <c r="O17" s="37">
        <v>-2.5</v>
      </c>
    </row>
    <row r="18" spans="2:15" x14ac:dyDescent="0.2">
      <c r="J18" s="37" t="s">
        <v>64</v>
      </c>
      <c r="K18" s="37">
        <v>2.1</v>
      </c>
      <c r="L18" s="37">
        <v>9.1</v>
      </c>
      <c r="M18" s="37">
        <v>3.2</v>
      </c>
      <c r="N18" s="37">
        <v>2.4</v>
      </c>
      <c r="O18" s="37">
        <v>-2.4</v>
      </c>
    </row>
    <row r="19" spans="2:15" x14ac:dyDescent="0.2">
      <c r="J19" s="37" t="s">
        <v>65</v>
      </c>
      <c r="K19" s="37">
        <v>2.9</v>
      </c>
      <c r="L19" s="37">
        <v>10.199999999999999</v>
      </c>
      <c r="M19" s="37">
        <v>5.5</v>
      </c>
      <c r="N19" s="37">
        <v>5.6</v>
      </c>
      <c r="O19" s="37">
        <v>0.3</v>
      </c>
    </row>
    <row r="20" spans="2:15" x14ac:dyDescent="0.2">
      <c r="J20" s="37" t="s">
        <v>66</v>
      </c>
      <c r="K20" s="37">
        <v>5.0999999999999996</v>
      </c>
      <c r="L20" s="37">
        <v>11</v>
      </c>
      <c r="M20" s="37">
        <v>5</v>
      </c>
      <c r="N20" s="37">
        <v>6.6</v>
      </c>
      <c r="O20" s="37">
        <v>3</v>
      </c>
    </row>
    <row r="21" spans="2:15" x14ac:dyDescent="0.2">
      <c r="J21" s="37" t="s">
        <v>67</v>
      </c>
      <c r="K21" s="37">
        <v>5.0999999999999996</v>
      </c>
      <c r="L21" s="37">
        <v>11</v>
      </c>
      <c r="M21" s="37">
        <v>2.5</v>
      </c>
      <c r="N21" s="37">
        <v>5.0999999999999996</v>
      </c>
      <c r="O21" s="37">
        <v>4.4000000000000004</v>
      </c>
    </row>
    <row r="22" spans="2:15" x14ac:dyDescent="0.2">
      <c r="J22" s="37" t="s">
        <v>68</v>
      </c>
      <c r="K22" s="37">
        <v>5.0999999999999996</v>
      </c>
      <c r="L22" s="37">
        <v>11</v>
      </c>
      <c r="M22" s="37">
        <v>-6.4</v>
      </c>
      <c r="N22" s="37">
        <v>-0.2</v>
      </c>
      <c r="O22" s="37">
        <v>0.1</v>
      </c>
    </row>
    <row r="23" spans="2:15" x14ac:dyDescent="0.2">
      <c r="B23" s="37" t="s">
        <v>465</v>
      </c>
      <c r="J23" s="37" t="s">
        <v>69</v>
      </c>
      <c r="K23" s="37">
        <v>4.2</v>
      </c>
      <c r="L23" s="37">
        <v>9.1999999999999993</v>
      </c>
      <c r="M23" s="37">
        <v>-6.1</v>
      </c>
      <c r="N23" s="37">
        <v>-3.1</v>
      </c>
      <c r="O23" s="37">
        <v>-2.4</v>
      </c>
    </row>
    <row r="24" spans="2:15" x14ac:dyDescent="0.2">
      <c r="J24" s="37" t="s">
        <v>70</v>
      </c>
      <c r="K24" s="37">
        <v>-0.7</v>
      </c>
      <c r="L24" s="37">
        <v>3.8</v>
      </c>
      <c r="M24" s="37">
        <v>-6.4</v>
      </c>
      <c r="N24" s="37">
        <v>-2.1</v>
      </c>
      <c r="O24" s="37">
        <v>-2</v>
      </c>
    </row>
    <row r="25" spans="2:15" x14ac:dyDescent="0.2">
      <c r="J25" s="37" t="s">
        <v>71</v>
      </c>
      <c r="K25" s="37">
        <v>-0.7</v>
      </c>
      <c r="L25" s="37">
        <v>3.8</v>
      </c>
      <c r="M25" s="37">
        <v>-6.7</v>
      </c>
      <c r="N25" s="37">
        <v>-2.9</v>
      </c>
      <c r="O25" s="37">
        <v>-2.7</v>
      </c>
    </row>
    <row r="26" spans="2:15" x14ac:dyDescent="0.2">
      <c r="J26" s="37" t="s">
        <v>72</v>
      </c>
      <c r="K26" s="37">
        <v>4.0999999999999996</v>
      </c>
      <c r="L26" s="37">
        <v>1.9</v>
      </c>
      <c r="M26" s="37">
        <v>-8.6999999999999993</v>
      </c>
      <c r="N26" s="37">
        <v>-3.8</v>
      </c>
      <c r="O26" s="37">
        <v>-2.8</v>
      </c>
    </row>
    <row r="27" spans="2:15" x14ac:dyDescent="0.2">
      <c r="J27" s="37" t="s">
        <v>73</v>
      </c>
      <c r="K27" s="37">
        <v>4.0999999999999996</v>
      </c>
      <c r="L27" s="37">
        <v>1.3</v>
      </c>
      <c r="M27" s="37">
        <v>-8.1</v>
      </c>
      <c r="N27" s="37">
        <v>-4.3</v>
      </c>
      <c r="O27" s="37">
        <v>-2.8</v>
      </c>
    </row>
    <row r="28" spans="2:15" x14ac:dyDescent="0.2">
      <c r="J28" s="37" t="s">
        <v>74</v>
      </c>
      <c r="K28" s="37">
        <v>3.2</v>
      </c>
      <c r="L28" s="37">
        <v>0.4</v>
      </c>
      <c r="M28" s="37">
        <v>0.5</v>
      </c>
      <c r="N28" s="37">
        <v>-0.6</v>
      </c>
      <c r="O28" s="37">
        <v>1.5</v>
      </c>
    </row>
    <row r="29" spans="2:15" x14ac:dyDescent="0.2">
      <c r="J29" s="37" t="s">
        <v>75</v>
      </c>
      <c r="K29" s="37">
        <v>2.7</v>
      </c>
      <c r="L29" s="37">
        <v>0</v>
      </c>
      <c r="M29" s="37">
        <v>8</v>
      </c>
      <c r="N29" s="37">
        <v>7.7</v>
      </c>
      <c r="O29" s="37">
        <v>9.9</v>
      </c>
    </row>
    <row r="30" spans="2:15" x14ac:dyDescent="0.2">
      <c r="J30" s="37" t="s">
        <v>76</v>
      </c>
      <c r="K30" s="37">
        <v>2.7</v>
      </c>
      <c r="L30" s="37">
        <v>0</v>
      </c>
      <c r="M30" s="37">
        <v>-2.7</v>
      </c>
      <c r="N30" s="37">
        <v>4.9000000000000004</v>
      </c>
      <c r="O30" s="37">
        <v>8.6</v>
      </c>
    </row>
    <row r="31" spans="2:15" x14ac:dyDescent="0.2">
      <c r="J31" s="37" t="s">
        <v>77</v>
      </c>
      <c r="K31" s="37">
        <v>1.9</v>
      </c>
      <c r="L31" s="37">
        <v>-1</v>
      </c>
      <c r="M31" s="37">
        <v>-14.7</v>
      </c>
      <c r="N31" s="37">
        <v>0</v>
      </c>
      <c r="O31" s="37">
        <v>4.5</v>
      </c>
    </row>
    <row r="32" spans="2:15" x14ac:dyDescent="0.2">
      <c r="J32" s="37" t="s">
        <v>78</v>
      </c>
      <c r="K32" s="37">
        <v>-1.5</v>
      </c>
      <c r="L32" s="37">
        <v>-3.4</v>
      </c>
      <c r="M32" s="37">
        <v>-31.7</v>
      </c>
      <c r="N32" s="37">
        <v>-6.5</v>
      </c>
      <c r="O32" s="37">
        <v>-4.5999999999999996</v>
      </c>
    </row>
    <row r="33" spans="10:15" x14ac:dyDescent="0.2">
      <c r="J33" s="37" t="s">
        <v>79</v>
      </c>
      <c r="K33" s="37">
        <v>-2.5</v>
      </c>
      <c r="L33" s="37">
        <v>-5.9</v>
      </c>
      <c r="M33" s="37">
        <v>-41.8</v>
      </c>
      <c r="N33" s="37">
        <v>-10</v>
      </c>
      <c r="O33" s="37">
        <v>-9.8000000000000007</v>
      </c>
    </row>
    <row r="34" spans="10:15" x14ac:dyDescent="0.2">
      <c r="J34" s="37" t="s">
        <v>80</v>
      </c>
      <c r="K34" s="37">
        <v>-2.7</v>
      </c>
      <c r="L34" s="37">
        <v>-6.7</v>
      </c>
      <c r="M34" s="37">
        <v>-31.3</v>
      </c>
      <c r="N34" s="37">
        <v>-8.9</v>
      </c>
      <c r="O34" s="37">
        <v>-8.6</v>
      </c>
    </row>
    <row r="35" spans="10:15" x14ac:dyDescent="0.2">
      <c r="J35" s="37" t="s">
        <v>81</v>
      </c>
      <c r="K35" s="37">
        <v>-2.7</v>
      </c>
      <c r="L35" s="37">
        <v>-6.7</v>
      </c>
      <c r="M35" s="37">
        <v>-27.3</v>
      </c>
      <c r="N35" s="37">
        <v>-4</v>
      </c>
      <c r="O35" s="37">
        <v>-4.0999999999999996</v>
      </c>
    </row>
    <row r="36" spans="10:15" x14ac:dyDescent="0.2">
      <c r="J36" s="37" t="s">
        <v>82</v>
      </c>
      <c r="K36" s="37">
        <v>-2.7</v>
      </c>
      <c r="L36" s="37">
        <v>-6.5</v>
      </c>
      <c r="M36" s="37">
        <v>-26.8</v>
      </c>
      <c r="N36" s="37">
        <v>-4.3</v>
      </c>
      <c r="O36" s="37">
        <v>-3.9</v>
      </c>
    </row>
    <row r="37" spans="10:15" x14ac:dyDescent="0.2">
      <c r="J37" s="37" t="s">
        <v>83</v>
      </c>
      <c r="K37" s="37">
        <v>-2.7</v>
      </c>
      <c r="L37" s="37">
        <v>-6.4</v>
      </c>
      <c r="M37" s="37">
        <v>-30.1</v>
      </c>
      <c r="N37" s="37">
        <v>-5.2</v>
      </c>
      <c r="O37" s="37">
        <v>-4.5</v>
      </c>
    </row>
    <row r="38" spans="10:15" x14ac:dyDescent="0.2">
      <c r="J38" s="37" t="s">
        <v>84</v>
      </c>
      <c r="K38" s="37">
        <v>3.9</v>
      </c>
      <c r="L38" s="37">
        <v>-4.7</v>
      </c>
      <c r="M38" s="37">
        <v>-34.700000000000003</v>
      </c>
      <c r="N38" s="37">
        <v>-7.7</v>
      </c>
      <c r="O38" s="37">
        <v>-5.8</v>
      </c>
    </row>
    <row r="39" spans="10:15" x14ac:dyDescent="0.2">
      <c r="J39" s="37" t="s">
        <v>85</v>
      </c>
      <c r="K39" s="37">
        <v>3.9</v>
      </c>
      <c r="L39" s="37">
        <v>-5.2</v>
      </c>
      <c r="M39" s="37">
        <v>-31.9</v>
      </c>
      <c r="N39" s="37">
        <v>-6.7</v>
      </c>
      <c r="O39" s="37">
        <v>-5.0999999999999996</v>
      </c>
    </row>
    <row r="40" spans="10:15" x14ac:dyDescent="0.2">
      <c r="J40" s="37" t="s">
        <v>86</v>
      </c>
      <c r="K40" s="37">
        <v>3.9</v>
      </c>
      <c r="L40" s="37">
        <v>-5.2</v>
      </c>
      <c r="M40" s="37">
        <v>-26.4</v>
      </c>
      <c r="N40" s="37">
        <v>-12.6</v>
      </c>
      <c r="O40" s="37">
        <v>-11.3</v>
      </c>
    </row>
    <row r="41" spans="10:15" x14ac:dyDescent="0.2">
      <c r="J41" s="37" t="s">
        <v>87</v>
      </c>
      <c r="K41" s="37">
        <v>3.9</v>
      </c>
      <c r="L41" s="37">
        <v>-5.0999999999999996</v>
      </c>
      <c r="M41" s="37">
        <v>-23.3</v>
      </c>
      <c r="N41" s="37">
        <v>-12.1</v>
      </c>
      <c r="O41" s="37">
        <v>-10.5</v>
      </c>
    </row>
    <row r="42" spans="10:15" x14ac:dyDescent="0.2">
      <c r="J42" s="37" t="s">
        <v>88</v>
      </c>
      <c r="K42" s="37">
        <v>3.9</v>
      </c>
      <c r="L42" s="37">
        <v>-5.0999999999999996</v>
      </c>
      <c r="M42" s="37">
        <v>-10.9</v>
      </c>
      <c r="N42" s="37">
        <v>-7.8</v>
      </c>
      <c r="O42" s="37">
        <v>-7.3</v>
      </c>
    </row>
    <row r="43" spans="10:15" x14ac:dyDescent="0.2">
      <c r="J43" s="37" t="s">
        <v>89</v>
      </c>
      <c r="K43" s="37">
        <v>3.9</v>
      </c>
      <c r="L43" s="37">
        <v>-5.0999999999999996</v>
      </c>
      <c r="M43" s="37">
        <v>5.5</v>
      </c>
      <c r="N43" s="37">
        <v>0.7</v>
      </c>
      <c r="O43" s="37">
        <v>0.5</v>
      </c>
    </row>
    <row r="44" spans="10:15" x14ac:dyDescent="0.2">
      <c r="J44" s="37" t="s">
        <v>90</v>
      </c>
      <c r="K44" s="37">
        <v>8.1999999999999993</v>
      </c>
      <c r="L44" s="37">
        <v>-2.1</v>
      </c>
      <c r="M44" s="37">
        <v>28.4</v>
      </c>
      <c r="N44" s="37">
        <v>7.1</v>
      </c>
      <c r="O44" s="37">
        <v>8.4</v>
      </c>
    </row>
    <row r="45" spans="10:15" x14ac:dyDescent="0.2">
      <c r="J45" s="37" t="s">
        <v>91</v>
      </c>
      <c r="K45" s="37">
        <v>9.4</v>
      </c>
      <c r="L45" s="37">
        <v>2.6</v>
      </c>
      <c r="M45" s="37">
        <v>56.3</v>
      </c>
      <c r="N45" s="37">
        <v>10.6</v>
      </c>
      <c r="O45" s="37">
        <v>11.4</v>
      </c>
    </row>
    <row r="46" spans="10:15" x14ac:dyDescent="0.2">
      <c r="J46" s="37" t="s">
        <v>92</v>
      </c>
      <c r="K46" s="37">
        <v>9.6</v>
      </c>
      <c r="L46" s="37">
        <v>3.4</v>
      </c>
      <c r="M46" s="37">
        <v>41.3</v>
      </c>
      <c r="N46" s="37">
        <v>12.1</v>
      </c>
      <c r="O46" s="37">
        <v>11.6</v>
      </c>
    </row>
    <row r="47" spans="10:15" x14ac:dyDescent="0.2">
      <c r="J47" s="37" t="s">
        <v>93</v>
      </c>
      <c r="K47" s="37">
        <v>11.3</v>
      </c>
      <c r="L47" s="37">
        <v>5</v>
      </c>
      <c r="M47" s="37">
        <v>39.6</v>
      </c>
      <c r="N47" s="37">
        <v>13.1</v>
      </c>
      <c r="O47" s="37">
        <v>12.4</v>
      </c>
    </row>
    <row r="48" spans="10:15" x14ac:dyDescent="0.2">
      <c r="J48" s="37" t="s">
        <v>94</v>
      </c>
      <c r="K48" s="37">
        <v>18.899999999999999</v>
      </c>
      <c r="L48" s="37">
        <v>12</v>
      </c>
      <c r="M48" s="37">
        <v>39.299999999999997</v>
      </c>
      <c r="N48" s="37">
        <v>13</v>
      </c>
      <c r="O48" s="37">
        <v>12.5</v>
      </c>
    </row>
    <row r="49" spans="10:15" x14ac:dyDescent="0.2">
      <c r="J49" s="37" t="s">
        <v>95</v>
      </c>
      <c r="K49" s="37">
        <v>20.5</v>
      </c>
      <c r="L49" s="37">
        <v>14.1</v>
      </c>
      <c r="M49" s="37">
        <v>45.9</v>
      </c>
      <c r="N49" s="37">
        <v>15.6</v>
      </c>
      <c r="O49" s="37">
        <v>14.6</v>
      </c>
    </row>
    <row r="50" spans="10:15" x14ac:dyDescent="0.2">
      <c r="J50" s="37" t="s">
        <v>96</v>
      </c>
      <c r="K50" s="37">
        <v>15.3</v>
      </c>
      <c r="L50" s="37">
        <v>22.5</v>
      </c>
      <c r="M50" s="37">
        <v>70.900000000000006</v>
      </c>
      <c r="N50" s="37">
        <v>25.4</v>
      </c>
      <c r="O50" s="37">
        <v>21.5</v>
      </c>
    </row>
    <row r="51" spans="10:15" x14ac:dyDescent="0.2">
      <c r="J51" s="37" t="s">
        <v>97</v>
      </c>
      <c r="K51" s="37">
        <v>20.9</v>
      </c>
      <c r="L51" s="37">
        <v>26.2</v>
      </c>
      <c r="M51" s="37">
        <v>71.3</v>
      </c>
      <c r="N51" s="37">
        <v>29.2</v>
      </c>
      <c r="O51" s="37">
        <v>26</v>
      </c>
    </row>
    <row r="52" spans="10:15" x14ac:dyDescent="0.2">
      <c r="J52" s="37" t="s">
        <v>98</v>
      </c>
      <c r="K52" s="37">
        <v>22.3</v>
      </c>
      <c r="L52" s="37">
        <v>27.7</v>
      </c>
      <c r="M52" s="37">
        <v>52.8</v>
      </c>
      <c r="N52" s="37">
        <v>35.799999999999997</v>
      </c>
      <c r="O52" s="37">
        <v>31.8</v>
      </c>
    </row>
    <row r="53" spans="10:15" x14ac:dyDescent="0.2">
      <c r="J53" s="37" t="s">
        <v>99</v>
      </c>
      <c r="K53" s="37">
        <v>22.3</v>
      </c>
      <c r="L53" s="37">
        <v>27.7</v>
      </c>
      <c r="M53" s="37">
        <v>50.1</v>
      </c>
      <c r="N53" s="37">
        <v>32.1</v>
      </c>
      <c r="O53" s="37">
        <v>29.5</v>
      </c>
    </row>
    <row r="54" spans="10:15" x14ac:dyDescent="0.2">
      <c r="J54" s="37" t="s">
        <v>100</v>
      </c>
      <c r="K54" s="37">
        <v>22.3</v>
      </c>
      <c r="L54" s="37">
        <v>27.8</v>
      </c>
      <c r="M54" s="37">
        <v>53.8</v>
      </c>
      <c r="N54" s="37">
        <v>32.5</v>
      </c>
      <c r="O54" s="37">
        <v>30.3</v>
      </c>
    </row>
    <row r="55" spans="10:15" x14ac:dyDescent="0.2">
      <c r="J55" s="37" t="s">
        <v>101</v>
      </c>
      <c r="K55" s="37">
        <v>22.3</v>
      </c>
      <c r="L55" s="37">
        <v>27.9</v>
      </c>
      <c r="M55" s="37">
        <v>126.6</v>
      </c>
      <c r="N55" s="37">
        <v>46</v>
      </c>
      <c r="O55" s="37">
        <v>35.299999999999997</v>
      </c>
    </row>
    <row r="56" spans="10:15" x14ac:dyDescent="0.2">
      <c r="J56" s="37" t="s">
        <v>102</v>
      </c>
      <c r="K56" s="37">
        <v>27.9</v>
      </c>
      <c r="L56" s="37">
        <v>50.5</v>
      </c>
      <c r="M56" s="37">
        <v>90.1</v>
      </c>
      <c r="N56" s="37">
        <v>40.1</v>
      </c>
      <c r="O56" s="37">
        <v>23.9</v>
      </c>
    </row>
    <row r="57" spans="10:15" x14ac:dyDescent="0.2">
      <c r="J57" s="37" t="s">
        <v>313</v>
      </c>
      <c r="K57" s="37">
        <v>41</v>
      </c>
      <c r="L57" s="37">
        <v>57.2</v>
      </c>
      <c r="M57" s="37">
        <v>102.4</v>
      </c>
      <c r="N57" s="37">
        <v>41.5</v>
      </c>
      <c r="O57" s="37">
        <v>25.9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C256"/>
  <sheetViews>
    <sheetView zoomScale="80" zoomScaleNormal="80" workbookViewId="0">
      <selection activeCell="G16" sqref="G16:G17"/>
    </sheetView>
  </sheetViews>
  <sheetFormatPr defaultColWidth="8.625" defaultRowHeight="12.75" x14ac:dyDescent="0.2"/>
  <cols>
    <col min="1" max="2" width="8.625" style="37"/>
    <col min="3" max="3" width="22.125" style="37" bestFit="1" customWidth="1"/>
    <col min="4" max="4" width="22.375" style="37" customWidth="1"/>
    <col min="5" max="16384" width="8.625" style="37"/>
  </cols>
  <sheetData>
    <row r="1" spans="1:1" x14ac:dyDescent="0.2">
      <c r="A1" s="35" t="s">
        <v>463</v>
      </c>
    </row>
    <row r="2" spans="1:1" x14ac:dyDescent="0.2">
      <c r="A2" s="39" t="s">
        <v>466</v>
      </c>
    </row>
    <row r="5" spans="1:1" x14ac:dyDescent="0.2">
      <c r="A5" s="37" t="s">
        <v>504</v>
      </c>
    </row>
    <row r="26" spans="2:2" x14ac:dyDescent="0.2">
      <c r="B26" s="37" t="s">
        <v>465</v>
      </c>
    </row>
    <row r="256" spans="3:3" x14ac:dyDescent="0.2">
      <c r="C256" s="37" t="s">
        <v>467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Y48"/>
  <sheetViews>
    <sheetView zoomScale="80" zoomScaleNormal="80" workbookViewId="0">
      <selection activeCell="L27" sqref="L27"/>
    </sheetView>
  </sheetViews>
  <sheetFormatPr defaultColWidth="8.625" defaultRowHeight="12.75" x14ac:dyDescent="0.2"/>
  <cols>
    <col min="1" max="16384" width="8.625" style="10"/>
  </cols>
  <sheetData>
    <row r="1" spans="2:25" x14ac:dyDescent="0.2">
      <c r="B1" s="18" t="s">
        <v>413</v>
      </c>
    </row>
    <row r="2" spans="2:25" x14ac:dyDescent="0.2">
      <c r="B2" s="10" t="s">
        <v>117</v>
      </c>
    </row>
    <row r="4" spans="2:25" s="18" customFormat="1" x14ac:dyDescent="0.2">
      <c r="C4" s="18" t="s">
        <v>31</v>
      </c>
      <c r="D4" s="18" t="s">
        <v>32</v>
      </c>
      <c r="E4" s="18" t="s">
        <v>33</v>
      </c>
      <c r="F4" s="18" t="s">
        <v>34</v>
      </c>
    </row>
    <row r="5" spans="2:25" x14ac:dyDescent="0.2">
      <c r="B5" s="10" t="s">
        <v>4</v>
      </c>
      <c r="C5" s="19">
        <v>26982</v>
      </c>
      <c r="D5" s="19">
        <v>8781</v>
      </c>
      <c r="E5" s="19">
        <v>9101</v>
      </c>
      <c r="F5" s="19">
        <v>44870</v>
      </c>
    </row>
    <row r="6" spans="2:25" x14ac:dyDescent="0.2">
      <c r="B6" s="10" t="s">
        <v>5</v>
      </c>
      <c r="C6" s="19">
        <v>26905</v>
      </c>
      <c r="D6" s="19">
        <v>8897</v>
      </c>
      <c r="E6" s="19">
        <v>8605</v>
      </c>
      <c r="F6" s="19">
        <v>44421</v>
      </c>
    </row>
    <row r="7" spans="2:25" x14ac:dyDescent="0.2">
      <c r="B7" s="10" t="s">
        <v>6</v>
      </c>
      <c r="C7" s="19">
        <v>27718</v>
      </c>
      <c r="D7" s="19">
        <v>9228</v>
      </c>
      <c r="E7" s="19">
        <v>10644</v>
      </c>
      <c r="F7" s="19">
        <v>47575</v>
      </c>
      <c r="X7" s="12"/>
      <c r="Y7" s="12"/>
    </row>
    <row r="8" spans="2:25" x14ac:dyDescent="0.2">
      <c r="B8" s="10" t="s">
        <v>7</v>
      </c>
      <c r="C8" s="19">
        <v>29450</v>
      </c>
      <c r="D8" s="19">
        <v>8991</v>
      </c>
      <c r="E8" s="19">
        <v>10575</v>
      </c>
      <c r="F8" s="19">
        <v>49010</v>
      </c>
      <c r="I8" s="10" t="s">
        <v>17</v>
      </c>
      <c r="J8" s="10" t="s">
        <v>35</v>
      </c>
      <c r="K8" s="10" t="s">
        <v>36</v>
      </c>
      <c r="L8" s="10" t="s">
        <v>37</v>
      </c>
    </row>
    <row r="9" spans="2:25" x14ac:dyDescent="0.2">
      <c r="B9" s="10" t="s">
        <v>8</v>
      </c>
      <c r="C9" s="19">
        <v>25430</v>
      </c>
      <c r="D9" s="19">
        <v>8938</v>
      </c>
      <c r="E9" s="19">
        <v>9297</v>
      </c>
      <c r="F9" s="19">
        <v>43665</v>
      </c>
      <c r="H9" s="10" t="str">
        <f>B9</f>
        <v>2020Q1</v>
      </c>
      <c r="I9" s="1">
        <f>((C9-C5)/($F9-$F5))*$L9</f>
        <v>-3.458881212391348E-2</v>
      </c>
      <c r="J9" s="1">
        <f t="shared" ref="J9:K9" si="0">((D9-D5)/($F9-$F5))*$L9</f>
        <v>3.4989971027412476E-3</v>
      </c>
      <c r="K9" s="1">
        <f t="shared" si="0"/>
        <v>4.3681747269890729E-3</v>
      </c>
      <c r="L9" s="1">
        <f>F9/F5-1</f>
        <v>-2.685535992868282E-2</v>
      </c>
    </row>
    <row r="10" spans="2:25" x14ac:dyDescent="0.2">
      <c r="B10" s="10" t="s">
        <v>9</v>
      </c>
      <c r="C10" s="19">
        <v>21650</v>
      </c>
      <c r="D10" s="19">
        <v>10142</v>
      </c>
      <c r="E10" s="19">
        <v>7189</v>
      </c>
      <c r="F10" s="19">
        <v>38981</v>
      </c>
      <c r="H10" s="10" t="str">
        <f t="shared" ref="H10:H17" si="1">B10</f>
        <v>2020Q2</v>
      </c>
      <c r="I10" s="1">
        <f t="shared" ref="I10:I17" si="2">((C10-C6)/($F10-$F6))*$L10</f>
        <v>-0.11829990319893742</v>
      </c>
      <c r="J10" s="1">
        <f t="shared" ref="J10:J17" si="3">((D10-D6)/($F10-$F6))*$L10</f>
        <v>2.802728439251705E-2</v>
      </c>
      <c r="K10" s="1">
        <f t="shared" ref="K10:K17" si="4">((E10-E6)/($F10-$F6))*$L10</f>
        <v>-3.187681501992301E-2</v>
      </c>
      <c r="L10" s="1">
        <f t="shared" ref="L10:L17" si="5">F10/F6-1</f>
        <v>-0.12246460007654036</v>
      </c>
    </row>
    <row r="11" spans="2:25" x14ac:dyDescent="0.2">
      <c r="B11" s="10" t="s">
        <v>10</v>
      </c>
      <c r="C11" s="19">
        <v>25580</v>
      </c>
      <c r="D11" s="19">
        <v>10217</v>
      </c>
      <c r="E11" s="19">
        <v>10460</v>
      </c>
      <c r="F11" s="19">
        <v>46257</v>
      </c>
      <c r="H11" s="10" t="str">
        <f t="shared" si="1"/>
        <v>2020Q3</v>
      </c>
      <c r="I11" s="1">
        <f t="shared" si="2"/>
        <v>-4.4939569101418754E-2</v>
      </c>
      <c r="J11" s="1">
        <f t="shared" si="3"/>
        <v>2.078822911192851E-2</v>
      </c>
      <c r="K11" s="1">
        <f t="shared" si="4"/>
        <v>-3.8675775091960019E-3</v>
      </c>
      <c r="L11" s="1">
        <f t="shared" si="5"/>
        <v>-2.7703625853914837E-2</v>
      </c>
    </row>
    <row r="12" spans="2:25" x14ac:dyDescent="0.2">
      <c r="B12" s="10" t="s">
        <v>11</v>
      </c>
      <c r="C12" s="19">
        <v>26844</v>
      </c>
      <c r="D12" s="19">
        <v>10514</v>
      </c>
      <c r="E12" s="19">
        <v>10574</v>
      </c>
      <c r="F12" s="19">
        <v>47932</v>
      </c>
      <c r="H12" s="10" t="str">
        <f t="shared" si="1"/>
        <v>2020Q4</v>
      </c>
      <c r="I12" s="1">
        <f t="shared" si="2"/>
        <v>-5.3172821873086987E-2</v>
      </c>
      <c r="J12" s="1">
        <f t="shared" si="3"/>
        <v>3.107529075698829E-2</v>
      </c>
      <c r="K12" s="1">
        <f t="shared" si="4"/>
        <v>-2.0403999183839984E-5</v>
      </c>
      <c r="L12" s="1">
        <f t="shared" si="5"/>
        <v>-2.1995511120179501E-2</v>
      </c>
    </row>
    <row r="13" spans="2:25" x14ac:dyDescent="0.2">
      <c r="B13" s="10" t="s">
        <v>12</v>
      </c>
      <c r="C13" s="19">
        <v>22442</v>
      </c>
      <c r="D13" s="19">
        <v>10284</v>
      </c>
      <c r="E13" s="19">
        <v>8797</v>
      </c>
      <c r="F13" s="19">
        <v>41523</v>
      </c>
      <c r="H13" s="10" t="str">
        <f t="shared" si="1"/>
        <v>2021Q1</v>
      </c>
      <c r="I13" s="1">
        <f t="shared" si="2"/>
        <v>-6.8430092751631671E-2</v>
      </c>
      <c r="J13" s="1">
        <f t="shared" si="3"/>
        <v>3.082560403068816E-2</v>
      </c>
      <c r="K13" s="1">
        <f t="shared" si="4"/>
        <v>-1.1450818733539436E-2</v>
      </c>
      <c r="L13" s="1">
        <f t="shared" si="5"/>
        <v>-4.9055307454482944E-2</v>
      </c>
      <c r="X13" s="1"/>
    </row>
    <row r="14" spans="2:25" x14ac:dyDescent="0.2">
      <c r="B14" s="10" t="s">
        <v>13</v>
      </c>
      <c r="C14" s="19">
        <v>25790</v>
      </c>
      <c r="D14" s="19">
        <v>10500</v>
      </c>
      <c r="E14" s="19">
        <v>8877</v>
      </c>
      <c r="F14" s="19">
        <v>45167</v>
      </c>
      <c r="H14" s="10" t="str">
        <f t="shared" si="1"/>
        <v>2021Q2</v>
      </c>
      <c r="I14" s="1">
        <f t="shared" si="2"/>
        <v>0.10620558733742076</v>
      </c>
      <c r="J14" s="1">
        <f t="shared" si="3"/>
        <v>9.1839614171006362E-3</v>
      </c>
      <c r="K14" s="1">
        <f t="shared" si="4"/>
        <v>4.3303147687334842E-2</v>
      </c>
      <c r="L14" s="1">
        <f t="shared" si="5"/>
        <v>0.15869269644185624</v>
      </c>
    </row>
    <row r="15" spans="2:25" x14ac:dyDescent="0.2">
      <c r="B15" s="10" t="s">
        <v>14</v>
      </c>
      <c r="C15" s="19">
        <v>27612</v>
      </c>
      <c r="D15" s="19">
        <v>10494</v>
      </c>
      <c r="E15" s="19">
        <v>10859</v>
      </c>
      <c r="F15" s="19">
        <v>48965</v>
      </c>
      <c r="H15" s="10" t="str">
        <f t="shared" si="1"/>
        <v>2021Q3</v>
      </c>
      <c r="I15" s="1">
        <f t="shared" si="2"/>
        <v>4.3928486499340662E-2</v>
      </c>
      <c r="J15" s="1">
        <f t="shared" si="3"/>
        <v>5.9882828544868911E-3</v>
      </c>
      <c r="K15" s="1">
        <f t="shared" si="4"/>
        <v>8.6257215124197466E-3</v>
      </c>
      <c r="L15" s="1">
        <f t="shared" si="5"/>
        <v>5.8542490866247299E-2</v>
      </c>
      <c r="X15" s="19"/>
      <c r="Y15" s="19"/>
    </row>
    <row r="16" spans="2:25" x14ac:dyDescent="0.2">
      <c r="B16" s="10" t="s">
        <v>15</v>
      </c>
      <c r="C16" s="19">
        <v>29353</v>
      </c>
      <c r="D16" s="19">
        <v>10660</v>
      </c>
      <c r="E16" s="19">
        <v>12624</v>
      </c>
      <c r="F16" s="19">
        <v>52638</v>
      </c>
      <c r="H16" s="10" t="str">
        <f t="shared" si="1"/>
        <v>2021Q4</v>
      </c>
      <c r="I16" s="1">
        <f t="shared" si="2"/>
        <v>5.2344988734039914E-2</v>
      </c>
      <c r="J16" s="1">
        <f t="shared" si="3"/>
        <v>3.0459818075607124E-3</v>
      </c>
      <c r="K16" s="1">
        <f t="shared" si="4"/>
        <v>4.2768922640407263E-2</v>
      </c>
      <c r="L16" s="1">
        <f t="shared" si="5"/>
        <v>9.8180756071100772E-2</v>
      </c>
      <c r="X16" s="19"/>
      <c r="Y16" s="19"/>
    </row>
    <row r="17" spans="2:25" x14ac:dyDescent="0.2">
      <c r="B17" s="10" t="s">
        <v>16</v>
      </c>
      <c r="C17" s="19">
        <v>25485</v>
      </c>
      <c r="D17" s="19">
        <v>10317</v>
      </c>
      <c r="E17" s="19">
        <v>10344</v>
      </c>
      <c r="F17" s="19">
        <v>46146</v>
      </c>
      <c r="H17" s="10" t="str">
        <f t="shared" si="1"/>
        <v>2022Q1</v>
      </c>
      <c r="I17" s="1">
        <f t="shared" si="2"/>
        <v>7.3284685595934762E-2</v>
      </c>
      <c r="J17" s="1">
        <f t="shared" si="3"/>
        <v>7.947402644317605E-4</v>
      </c>
      <c r="K17" s="1">
        <f t="shared" si="4"/>
        <v>3.7256460275028283E-2</v>
      </c>
      <c r="L17" s="1">
        <f t="shared" si="5"/>
        <v>0.1113358861353948</v>
      </c>
      <c r="X17" s="19"/>
      <c r="Y17" s="19"/>
    </row>
    <row r="20" spans="2:25" x14ac:dyDescent="0.2">
      <c r="X20" s="1"/>
      <c r="Y20" s="1"/>
    </row>
    <row r="22" spans="2:25" x14ac:dyDescent="0.2">
      <c r="X22" s="1"/>
      <c r="Y22" s="1"/>
    </row>
    <row r="23" spans="2:25" x14ac:dyDescent="0.2">
      <c r="I23" s="1"/>
      <c r="J23" s="1"/>
      <c r="K23" s="1"/>
    </row>
    <row r="24" spans="2:25" x14ac:dyDescent="0.2">
      <c r="I24" s="1"/>
      <c r="J24" s="1"/>
      <c r="K24" s="1"/>
    </row>
    <row r="31" spans="2:25" x14ac:dyDescent="0.2">
      <c r="I31" s="19"/>
      <c r="J31" s="19"/>
      <c r="K31" s="19"/>
      <c r="L31" s="19"/>
    </row>
    <row r="32" spans="2:25" x14ac:dyDescent="0.2">
      <c r="I32" s="19"/>
      <c r="J32" s="19"/>
      <c r="K32" s="19"/>
      <c r="L32" s="19"/>
    </row>
    <row r="33" spans="2:12" x14ac:dyDescent="0.2">
      <c r="I33" s="19"/>
      <c r="J33" s="19"/>
      <c r="K33" s="19"/>
      <c r="L33" s="19"/>
    </row>
    <row r="34" spans="2:12" x14ac:dyDescent="0.2">
      <c r="I34" s="19"/>
      <c r="J34" s="19"/>
      <c r="K34" s="19"/>
      <c r="L34" s="19"/>
    </row>
    <row r="37" spans="2:12" x14ac:dyDescent="0.2">
      <c r="I37" s="1"/>
      <c r="J37" s="1"/>
      <c r="K37" s="1"/>
      <c r="L37" s="1"/>
    </row>
    <row r="38" spans="2:12" x14ac:dyDescent="0.2">
      <c r="I38" s="19"/>
      <c r="J38" s="19"/>
      <c r="K38" s="19"/>
      <c r="L38" s="19"/>
    </row>
    <row r="39" spans="2:12" x14ac:dyDescent="0.2">
      <c r="B39" s="10" t="s">
        <v>129</v>
      </c>
      <c r="I39" s="20"/>
      <c r="J39" s="20"/>
      <c r="K39" s="20"/>
      <c r="L39" s="19"/>
    </row>
    <row r="46" spans="2:12" x14ac:dyDescent="0.2">
      <c r="I46" s="19"/>
    </row>
    <row r="47" spans="2:12" x14ac:dyDescent="0.2">
      <c r="I47" s="19"/>
    </row>
    <row r="48" spans="2:12" x14ac:dyDescent="0.2">
      <c r="J48" s="1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94"/>
  <sheetViews>
    <sheetView topLeftCell="A70" workbookViewId="0">
      <selection activeCell="L10" sqref="L10"/>
    </sheetView>
  </sheetViews>
  <sheetFormatPr defaultColWidth="8.625" defaultRowHeight="12.75" x14ac:dyDescent="0.2"/>
  <cols>
    <col min="1" max="2" width="8.625" style="5"/>
    <col min="3" max="5" width="20.625" style="5" customWidth="1"/>
    <col min="6" max="16384" width="8.625" style="5"/>
  </cols>
  <sheetData>
    <row r="1" spans="1:5" x14ac:dyDescent="0.2">
      <c r="A1" s="5" t="s">
        <v>468</v>
      </c>
    </row>
    <row r="2" spans="1:5" x14ac:dyDescent="0.2">
      <c r="A2" s="5" t="s">
        <v>469</v>
      </c>
    </row>
    <row r="4" spans="1:5" s="40" customFormat="1" ht="25.5" x14ac:dyDescent="0.2">
      <c r="C4" s="40" t="s">
        <v>350</v>
      </c>
      <c r="D4" s="40" t="s">
        <v>351</v>
      </c>
      <c r="E4" s="40" t="s">
        <v>352</v>
      </c>
    </row>
    <row r="5" spans="1:5" x14ac:dyDescent="0.2">
      <c r="B5" s="5" t="s">
        <v>314</v>
      </c>
      <c r="C5" s="5">
        <v>-1.1000000000000001</v>
      </c>
      <c r="D5" s="5">
        <v>-0.3</v>
      </c>
      <c r="E5" s="5">
        <v>-3</v>
      </c>
    </row>
    <row r="6" spans="1:5" x14ac:dyDescent="0.2">
      <c r="B6" s="5" t="s">
        <v>315</v>
      </c>
      <c r="C6" s="5">
        <v>-1.6</v>
      </c>
      <c r="D6" s="5">
        <v>-0.9</v>
      </c>
      <c r="E6" s="5">
        <v>-3.3</v>
      </c>
    </row>
    <row r="7" spans="1:5" x14ac:dyDescent="0.2">
      <c r="B7" s="5" t="s">
        <v>316</v>
      </c>
      <c r="C7" s="5">
        <v>-1.6</v>
      </c>
      <c r="D7" s="5">
        <v>-1.2</v>
      </c>
      <c r="E7" s="5">
        <v>-2.2999999999999998</v>
      </c>
    </row>
    <row r="8" spans="1:5" x14ac:dyDescent="0.2">
      <c r="B8" s="5" t="s">
        <v>317</v>
      </c>
      <c r="C8" s="5">
        <v>-1.4</v>
      </c>
      <c r="D8" s="5">
        <v>-0.7</v>
      </c>
      <c r="E8" s="5">
        <v>-3</v>
      </c>
    </row>
    <row r="9" spans="1:5" x14ac:dyDescent="0.2">
      <c r="B9" s="5" t="s">
        <v>318</v>
      </c>
      <c r="C9" s="5">
        <v>-1.5</v>
      </c>
      <c r="D9" s="5">
        <v>-1</v>
      </c>
      <c r="E9" s="5">
        <v>-2.6</v>
      </c>
    </row>
    <row r="10" spans="1:5" x14ac:dyDescent="0.2">
      <c r="B10" s="5" t="s">
        <v>319</v>
      </c>
      <c r="C10" s="5">
        <v>-1.5</v>
      </c>
      <c r="D10" s="5">
        <v>-0.9</v>
      </c>
      <c r="E10" s="5">
        <v>-3</v>
      </c>
    </row>
    <row r="11" spans="1:5" x14ac:dyDescent="0.2">
      <c r="B11" s="5" t="s">
        <v>320</v>
      </c>
      <c r="C11" s="5">
        <v>-1.8</v>
      </c>
      <c r="D11" s="5">
        <v>-1.4</v>
      </c>
      <c r="E11" s="5">
        <v>-2.8</v>
      </c>
    </row>
    <row r="12" spans="1:5" x14ac:dyDescent="0.2">
      <c r="B12" s="5" t="s">
        <v>321</v>
      </c>
      <c r="C12" s="5">
        <v>-1.6</v>
      </c>
      <c r="D12" s="5">
        <v>-1.1000000000000001</v>
      </c>
      <c r="E12" s="5">
        <v>-2.7</v>
      </c>
    </row>
    <row r="13" spans="1:5" x14ac:dyDescent="0.2">
      <c r="B13" s="5" t="s">
        <v>322</v>
      </c>
      <c r="C13" s="5">
        <v>-1.5</v>
      </c>
      <c r="D13" s="5">
        <v>-1</v>
      </c>
      <c r="E13" s="5">
        <v>-2.8</v>
      </c>
    </row>
    <row r="14" spans="1:5" x14ac:dyDescent="0.2">
      <c r="B14" s="5" t="s">
        <v>323</v>
      </c>
      <c r="C14" s="5">
        <v>-1.1000000000000001</v>
      </c>
      <c r="D14" s="5">
        <v>-0.9</v>
      </c>
      <c r="E14" s="5">
        <v>-1.5</v>
      </c>
    </row>
    <row r="15" spans="1:5" x14ac:dyDescent="0.2">
      <c r="B15" s="5" t="s">
        <v>324</v>
      </c>
      <c r="C15" s="5">
        <v>-0.7</v>
      </c>
      <c r="D15" s="5">
        <v>-0.3</v>
      </c>
      <c r="E15" s="5">
        <v>-1.5</v>
      </c>
    </row>
    <row r="16" spans="1:5" x14ac:dyDescent="0.2">
      <c r="B16" s="5" t="s">
        <v>325</v>
      </c>
      <c r="C16" s="5">
        <v>-0.6</v>
      </c>
      <c r="D16" s="5">
        <v>-0.5</v>
      </c>
      <c r="E16" s="5">
        <v>-1</v>
      </c>
    </row>
    <row r="17" spans="2:5" x14ac:dyDescent="0.2">
      <c r="B17" s="5" t="s">
        <v>326</v>
      </c>
      <c r="C17" s="5">
        <v>-0.4</v>
      </c>
      <c r="D17" s="5">
        <v>0</v>
      </c>
      <c r="E17" s="5">
        <v>-1.3</v>
      </c>
    </row>
    <row r="18" spans="2:5" x14ac:dyDescent="0.2">
      <c r="B18" s="5" t="s">
        <v>327</v>
      </c>
      <c r="C18" s="5">
        <v>-0.3</v>
      </c>
      <c r="D18" s="5">
        <v>0.1</v>
      </c>
      <c r="E18" s="5">
        <v>-0.9</v>
      </c>
    </row>
    <row r="19" spans="2:5" x14ac:dyDescent="0.2">
      <c r="B19" s="5" t="s">
        <v>328</v>
      </c>
      <c r="C19" s="5">
        <v>-0.2</v>
      </c>
      <c r="D19" s="5">
        <v>0.2</v>
      </c>
      <c r="E19" s="5">
        <v>-1</v>
      </c>
    </row>
    <row r="20" spans="2:5" x14ac:dyDescent="0.2">
      <c r="B20" s="5" t="s">
        <v>329</v>
      </c>
      <c r="C20" s="5">
        <v>-0.1</v>
      </c>
      <c r="D20" s="5">
        <v>0.1</v>
      </c>
      <c r="E20" s="5">
        <v>-0.6</v>
      </c>
    </row>
    <row r="21" spans="2:5" x14ac:dyDescent="0.2">
      <c r="B21" s="5" t="s">
        <v>330</v>
      </c>
      <c r="C21" s="5">
        <v>-0.3</v>
      </c>
      <c r="D21" s="5">
        <v>-0.1</v>
      </c>
      <c r="E21" s="5">
        <v>-1</v>
      </c>
    </row>
    <row r="22" spans="2:5" x14ac:dyDescent="0.2">
      <c r="B22" s="5" t="s">
        <v>331</v>
      </c>
      <c r="C22" s="5">
        <v>-0.1</v>
      </c>
      <c r="D22" s="5">
        <v>-0.1</v>
      </c>
      <c r="E22" s="5">
        <v>-0.1</v>
      </c>
    </row>
    <row r="23" spans="2:5" x14ac:dyDescent="0.2">
      <c r="B23" s="5" t="s">
        <v>332</v>
      </c>
      <c r="C23" s="5">
        <v>-0.2</v>
      </c>
      <c r="D23" s="5">
        <v>-0.2</v>
      </c>
      <c r="E23" s="5">
        <v>-0.2</v>
      </c>
    </row>
    <row r="24" spans="2:5" x14ac:dyDescent="0.2">
      <c r="B24" s="5" t="s">
        <v>333</v>
      </c>
      <c r="C24" s="5">
        <v>-0.1</v>
      </c>
      <c r="D24" s="5">
        <v>-0.3</v>
      </c>
      <c r="E24" s="5">
        <v>0.2</v>
      </c>
    </row>
    <row r="25" spans="2:5" x14ac:dyDescent="0.2">
      <c r="B25" s="5" t="s">
        <v>334</v>
      </c>
      <c r="C25" s="5">
        <v>-0.4</v>
      </c>
      <c r="D25" s="5">
        <v>-0.5</v>
      </c>
      <c r="E25" s="5">
        <v>0.1</v>
      </c>
    </row>
    <row r="26" spans="2:5" x14ac:dyDescent="0.2">
      <c r="B26" s="5" t="s">
        <v>335</v>
      </c>
      <c r="C26" s="5">
        <v>-0.8</v>
      </c>
      <c r="D26" s="5">
        <v>-0.3</v>
      </c>
      <c r="E26" s="5">
        <v>-1.8</v>
      </c>
    </row>
    <row r="27" spans="2:5" x14ac:dyDescent="0.2">
      <c r="B27" s="5" t="s">
        <v>336</v>
      </c>
      <c r="C27" s="5">
        <v>-1</v>
      </c>
      <c r="D27" s="5">
        <v>-0.8</v>
      </c>
      <c r="E27" s="5">
        <v>-1.3</v>
      </c>
    </row>
    <row r="28" spans="2:5" x14ac:dyDescent="0.2">
      <c r="B28" s="5" t="s">
        <v>337</v>
      </c>
      <c r="C28" s="5">
        <v>-1.3</v>
      </c>
      <c r="D28" s="5">
        <v>-1.1000000000000001</v>
      </c>
      <c r="E28" s="5">
        <v>-1.8</v>
      </c>
    </row>
    <row r="29" spans="2:5" x14ac:dyDescent="0.2">
      <c r="B29" s="5" t="s">
        <v>338</v>
      </c>
      <c r="C29" s="5">
        <v>-1.5</v>
      </c>
      <c r="D29" s="5">
        <v>-1.7</v>
      </c>
      <c r="E29" s="5">
        <v>-1</v>
      </c>
    </row>
    <row r="30" spans="2:5" x14ac:dyDescent="0.2">
      <c r="B30" s="5" t="s">
        <v>339</v>
      </c>
      <c r="C30" s="5">
        <v>-1.8</v>
      </c>
      <c r="D30" s="5">
        <v>-2</v>
      </c>
      <c r="E30" s="5">
        <v>-1.7</v>
      </c>
    </row>
    <row r="31" spans="2:5" x14ac:dyDescent="0.2">
      <c r="B31" s="5" t="s">
        <v>340</v>
      </c>
      <c r="C31" s="5">
        <v>-1.6</v>
      </c>
      <c r="D31" s="5">
        <v>-1.8</v>
      </c>
      <c r="E31" s="5">
        <v>-1.3</v>
      </c>
    </row>
    <row r="32" spans="2:5" x14ac:dyDescent="0.2">
      <c r="B32" s="5" t="s">
        <v>341</v>
      </c>
      <c r="C32" s="5">
        <v>-1.9</v>
      </c>
      <c r="D32" s="5">
        <v>-1.9</v>
      </c>
      <c r="E32" s="5">
        <v>-2</v>
      </c>
    </row>
    <row r="33" spans="2:5" x14ac:dyDescent="0.2">
      <c r="B33" s="5" t="s">
        <v>342</v>
      </c>
      <c r="C33" s="5">
        <v>-0.9</v>
      </c>
      <c r="D33" s="5">
        <v>-1</v>
      </c>
      <c r="E33" s="5">
        <v>-0.1</v>
      </c>
    </row>
    <row r="34" spans="2:5" x14ac:dyDescent="0.2">
      <c r="B34" s="5" t="s">
        <v>343</v>
      </c>
      <c r="C34" s="5">
        <v>-1.7</v>
      </c>
      <c r="D34" s="5">
        <v>-1.6</v>
      </c>
      <c r="E34" s="5">
        <v>-2.2000000000000002</v>
      </c>
    </row>
    <row r="35" spans="2:5" x14ac:dyDescent="0.2">
      <c r="B35" s="5" t="s">
        <v>344</v>
      </c>
      <c r="C35" s="5">
        <v>-0.9</v>
      </c>
      <c r="D35" s="5">
        <v>-0.8</v>
      </c>
      <c r="E35" s="5">
        <v>-1.6</v>
      </c>
    </row>
    <row r="36" spans="2:5" x14ac:dyDescent="0.2">
      <c r="B36" s="5" t="s">
        <v>345</v>
      </c>
      <c r="C36" s="5">
        <v>-1</v>
      </c>
      <c r="D36" s="5">
        <v>-0.8</v>
      </c>
      <c r="E36" s="5">
        <v>-1.7</v>
      </c>
    </row>
    <row r="37" spans="2:5" x14ac:dyDescent="0.2">
      <c r="B37" s="5" t="s">
        <v>346</v>
      </c>
      <c r="C37" s="5">
        <v>-1.1000000000000001</v>
      </c>
      <c r="D37" s="5">
        <v>-1</v>
      </c>
      <c r="E37" s="5">
        <v>-1.6</v>
      </c>
    </row>
    <row r="38" spans="2:5" x14ac:dyDescent="0.2">
      <c r="B38" s="5" t="s">
        <v>347</v>
      </c>
      <c r="C38" s="5">
        <v>-0.4</v>
      </c>
      <c r="D38" s="5">
        <v>-0.5</v>
      </c>
      <c r="E38" s="5">
        <v>-0.7</v>
      </c>
    </row>
    <row r="39" spans="2:5" x14ac:dyDescent="0.2">
      <c r="B39" s="5" t="s">
        <v>348</v>
      </c>
      <c r="C39" s="5">
        <v>-0.8</v>
      </c>
      <c r="D39" s="5">
        <v>-1.1000000000000001</v>
      </c>
      <c r="E39" s="5">
        <v>-0.3</v>
      </c>
    </row>
    <row r="40" spans="2:5" x14ac:dyDescent="0.2">
      <c r="B40" s="5" t="s">
        <v>349</v>
      </c>
      <c r="C40" s="5">
        <v>-0.7</v>
      </c>
      <c r="D40" s="5">
        <v>-0.6</v>
      </c>
      <c r="E40" s="5">
        <v>-0.9</v>
      </c>
    </row>
    <row r="41" spans="2:5" x14ac:dyDescent="0.2">
      <c r="B41" s="5" t="s">
        <v>301</v>
      </c>
      <c r="C41" s="5">
        <v>-0.2</v>
      </c>
      <c r="D41" s="5">
        <v>0</v>
      </c>
      <c r="E41" s="5">
        <v>-1.5</v>
      </c>
    </row>
    <row r="42" spans="2:5" x14ac:dyDescent="0.2">
      <c r="B42" s="5" t="s">
        <v>302</v>
      </c>
      <c r="C42" s="5">
        <v>-0.2</v>
      </c>
      <c r="D42" s="5">
        <v>0.2</v>
      </c>
      <c r="E42" s="5">
        <v>-2</v>
      </c>
    </row>
    <row r="43" spans="2:5" x14ac:dyDescent="0.2">
      <c r="B43" s="5" t="s">
        <v>303</v>
      </c>
      <c r="C43" s="5">
        <v>-0.4</v>
      </c>
      <c r="D43" s="5">
        <v>0.1</v>
      </c>
      <c r="E43" s="5">
        <v>-2</v>
      </c>
    </row>
    <row r="44" spans="2:5" x14ac:dyDescent="0.2">
      <c r="B44" s="5" t="s">
        <v>304</v>
      </c>
      <c r="C44" s="5">
        <v>-0.3</v>
      </c>
      <c r="D44" s="5">
        <v>-0.1</v>
      </c>
      <c r="E44" s="5">
        <v>-1.4</v>
      </c>
    </row>
    <row r="45" spans="2:5" x14ac:dyDescent="0.2">
      <c r="B45" s="5" t="s">
        <v>305</v>
      </c>
      <c r="C45" s="5">
        <v>-0.9</v>
      </c>
      <c r="D45" s="5">
        <v>-0.5</v>
      </c>
      <c r="E45" s="5">
        <v>-2.5</v>
      </c>
    </row>
    <row r="46" spans="2:5" x14ac:dyDescent="0.2">
      <c r="B46" s="5" t="s">
        <v>306</v>
      </c>
      <c r="C46" s="5">
        <v>-0.5</v>
      </c>
      <c r="D46" s="5">
        <v>-0.2</v>
      </c>
      <c r="E46" s="5">
        <v>-2.1</v>
      </c>
    </row>
    <row r="47" spans="2:5" x14ac:dyDescent="0.2">
      <c r="B47" s="5" t="s">
        <v>307</v>
      </c>
      <c r="C47" s="5">
        <v>-0.4</v>
      </c>
      <c r="D47" s="5">
        <v>-0.1</v>
      </c>
      <c r="E47" s="5">
        <v>-2.1</v>
      </c>
    </row>
    <row r="48" spans="2:5" x14ac:dyDescent="0.2">
      <c r="B48" s="5" t="s">
        <v>308</v>
      </c>
      <c r="C48" s="5">
        <v>-0.8</v>
      </c>
      <c r="D48" s="5">
        <v>-0.4</v>
      </c>
      <c r="E48" s="5">
        <v>-2.4</v>
      </c>
    </row>
    <row r="49" spans="2:5" x14ac:dyDescent="0.2">
      <c r="B49" s="5" t="s">
        <v>309</v>
      </c>
      <c r="C49" s="5">
        <v>-0.4</v>
      </c>
      <c r="D49" s="5">
        <v>0.3</v>
      </c>
      <c r="E49" s="5">
        <v>-3.2</v>
      </c>
    </row>
    <row r="50" spans="2:5" x14ac:dyDescent="0.2">
      <c r="B50" s="5" t="s">
        <v>310</v>
      </c>
      <c r="C50" s="5">
        <v>-0.5</v>
      </c>
      <c r="D50" s="5">
        <v>0</v>
      </c>
      <c r="E50" s="5">
        <v>-2.7</v>
      </c>
    </row>
    <row r="51" spans="2:5" x14ac:dyDescent="0.2">
      <c r="B51" s="5" t="s">
        <v>311</v>
      </c>
      <c r="C51" s="5">
        <v>-0.3</v>
      </c>
      <c r="D51" s="5">
        <v>0.5</v>
      </c>
      <c r="E51" s="5">
        <v>-3.7</v>
      </c>
    </row>
    <row r="52" spans="2:5" x14ac:dyDescent="0.2">
      <c r="B52" s="5" t="s">
        <v>312</v>
      </c>
      <c r="C52" s="5">
        <v>-0.1</v>
      </c>
      <c r="D52" s="5">
        <v>0.4</v>
      </c>
      <c r="E52" s="5">
        <v>-2.2999999999999998</v>
      </c>
    </row>
    <row r="53" spans="2:5" x14ac:dyDescent="0.2">
      <c r="B53" s="5" t="s">
        <v>63</v>
      </c>
      <c r="C53" s="5">
        <v>-0.1</v>
      </c>
      <c r="D53" s="5">
        <v>0.5</v>
      </c>
      <c r="E53" s="5">
        <v>-2.5</v>
      </c>
    </row>
    <row r="54" spans="2:5" x14ac:dyDescent="0.2">
      <c r="B54" s="5" t="s">
        <v>64</v>
      </c>
      <c r="C54" s="5">
        <v>0.5</v>
      </c>
      <c r="D54" s="5">
        <v>1</v>
      </c>
      <c r="E54" s="5">
        <v>-1.6</v>
      </c>
    </row>
    <row r="55" spans="2:5" x14ac:dyDescent="0.2">
      <c r="B55" s="5" t="s">
        <v>65</v>
      </c>
      <c r="C55" s="5">
        <v>0.6</v>
      </c>
      <c r="D55" s="5">
        <v>1.1000000000000001</v>
      </c>
      <c r="E55" s="5">
        <v>-1.6</v>
      </c>
    </row>
    <row r="56" spans="2:5" x14ac:dyDescent="0.2">
      <c r="B56" s="5" t="s">
        <v>66</v>
      </c>
      <c r="C56" s="5">
        <v>0.7</v>
      </c>
      <c r="D56" s="5">
        <v>1.2</v>
      </c>
      <c r="E56" s="5">
        <v>-1.1000000000000001</v>
      </c>
    </row>
    <row r="57" spans="2:5" x14ac:dyDescent="0.2">
      <c r="B57" s="5" t="s">
        <v>67</v>
      </c>
      <c r="C57" s="5">
        <v>0.8</v>
      </c>
      <c r="D57" s="5">
        <v>1.2</v>
      </c>
      <c r="E57" s="5">
        <v>-1</v>
      </c>
    </row>
    <row r="58" spans="2:5" x14ac:dyDescent="0.2">
      <c r="B58" s="5" t="s">
        <v>68</v>
      </c>
      <c r="C58" s="5">
        <v>1</v>
      </c>
      <c r="D58" s="5">
        <v>1.6</v>
      </c>
      <c r="E58" s="5">
        <v>-1.4</v>
      </c>
    </row>
    <row r="59" spans="2:5" x14ac:dyDescent="0.2">
      <c r="B59" s="5" t="s">
        <v>69</v>
      </c>
      <c r="C59" s="5">
        <v>0.5</v>
      </c>
      <c r="D59" s="5">
        <v>1</v>
      </c>
      <c r="E59" s="5">
        <v>-1.4</v>
      </c>
    </row>
    <row r="60" spans="2:5" x14ac:dyDescent="0.2">
      <c r="B60" s="5" t="s">
        <v>70</v>
      </c>
      <c r="C60" s="5">
        <v>0.9</v>
      </c>
      <c r="D60" s="5">
        <v>1.3</v>
      </c>
      <c r="E60" s="5">
        <v>-1.2</v>
      </c>
    </row>
    <row r="61" spans="2:5" x14ac:dyDescent="0.2">
      <c r="B61" s="5" t="s">
        <v>71</v>
      </c>
      <c r="C61" s="5">
        <v>0.5</v>
      </c>
      <c r="D61" s="5">
        <v>0.7</v>
      </c>
      <c r="E61" s="5">
        <v>-0.3</v>
      </c>
    </row>
    <row r="62" spans="2:5" x14ac:dyDescent="0.2">
      <c r="B62" s="5" t="s">
        <v>72</v>
      </c>
      <c r="C62" s="5">
        <v>0.1</v>
      </c>
      <c r="D62" s="5">
        <v>0.5</v>
      </c>
      <c r="E62" s="5">
        <v>-1.4</v>
      </c>
    </row>
    <row r="63" spans="2:5" x14ac:dyDescent="0.2">
      <c r="B63" s="5" t="s">
        <v>73</v>
      </c>
      <c r="C63" s="5">
        <v>0.2</v>
      </c>
      <c r="D63" s="5">
        <v>0.4</v>
      </c>
      <c r="E63" s="5">
        <v>-1.1000000000000001</v>
      </c>
    </row>
    <row r="64" spans="2:5" x14ac:dyDescent="0.2">
      <c r="B64" s="5" t="s">
        <v>74</v>
      </c>
      <c r="C64" s="5">
        <v>0.5</v>
      </c>
      <c r="D64" s="5">
        <v>0.7</v>
      </c>
      <c r="E64" s="5">
        <v>-0.3</v>
      </c>
    </row>
    <row r="65" spans="2:5" x14ac:dyDescent="0.2">
      <c r="B65" s="5" t="s">
        <v>75</v>
      </c>
      <c r="C65" s="5">
        <v>0.4</v>
      </c>
      <c r="D65" s="5">
        <v>0.6</v>
      </c>
      <c r="E65" s="5">
        <v>-0.3</v>
      </c>
    </row>
    <row r="66" spans="2:5" x14ac:dyDescent="0.2">
      <c r="B66" s="5" t="s">
        <v>76</v>
      </c>
      <c r="C66" s="5">
        <v>0.3</v>
      </c>
      <c r="D66" s="5">
        <v>0.4</v>
      </c>
      <c r="E66" s="5">
        <v>0.1</v>
      </c>
    </row>
    <row r="67" spans="2:5" x14ac:dyDescent="0.2">
      <c r="B67" s="5" t="s">
        <v>77</v>
      </c>
      <c r="C67" s="5">
        <v>-0.1</v>
      </c>
      <c r="D67" s="5">
        <v>-0.2</v>
      </c>
      <c r="E67" s="5">
        <v>-0.1</v>
      </c>
    </row>
    <row r="68" spans="2:5" x14ac:dyDescent="0.2">
      <c r="B68" s="5" t="s">
        <v>78</v>
      </c>
      <c r="C68" s="5">
        <v>0.4</v>
      </c>
      <c r="D68" s="5">
        <v>0.7</v>
      </c>
      <c r="E68" s="5">
        <v>-0.6</v>
      </c>
    </row>
    <row r="69" spans="2:5" x14ac:dyDescent="0.2">
      <c r="B69" s="5" t="s">
        <v>79</v>
      </c>
      <c r="C69" s="5">
        <v>0.3</v>
      </c>
      <c r="D69" s="5">
        <v>0.6</v>
      </c>
      <c r="E69" s="5">
        <v>-1.1000000000000001</v>
      </c>
    </row>
    <row r="70" spans="2:5" x14ac:dyDescent="0.2">
      <c r="B70" s="5" t="s">
        <v>80</v>
      </c>
      <c r="C70" s="5">
        <v>-0.2</v>
      </c>
      <c r="D70" s="5">
        <v>-0.2</v>
      </c>
      <c r="E70" s="5">
        <v>-0.2</v>
      </c>
    </row>
    <row r="71" spans="2:5" x14ac:dyDescent="0.2">
      <c r="B71" s="5" t="s">
        <v>81</v>
      </c>
      <c r="C71" s="5">
        <v>0.3</v>
      </c>
      <c r="D71" s="5">
        <v>0.4</v>
      </c>
      <c r="E71" s="5">
        <v>-0.4</v>
      </c>
    </row>
    <row r="72" spans="2:5" x14ac:dyDescent="0.2">
      <c r="B72" s="5" t="s">
        <v>82</v>
      </c>
      <c r="C72" s="5">
        <v>-0.3</v>
      </c>
      <c r="D72" s="5">
        <v>-0.1</v>
      </c>
      <c r="E72" s="5">
        <v>-1.2</v>
      </c>
    </row>
    <row r="73" spans="2:5" x14ac:dyDescent="0.2">
      <c r="B73" s="5" t="s">
        <v>83</v>
      </c>
      <c r="C73" s="5">
        <v>-0.7</v>
      </c>
      <c r="D73" s="5">
        <v>-0.7</v>
      </c>
      <c r="E73" s="5">
        <v>-1</v>
      </c>
    </row>
    <row r="74" spans="2:5" x14ac:dyDescent="0.2">
      <c r="B74" s="5" t="s">
        <v>84</v>
      </c>
      <c r="C74" s="5">
        <v>-0.8</v>
      </c>
      <c r="D74" s="5">
        <v>-1</v>
      </c>
      <c r="E74" s="5">
        <v>0</v>
      </c>
    </row>
    <row r="75" spans="2:5" x14ac:dyDescent="0.2">
      <c r="B75" s="5" t="s">
        <v>85</v>
      </c>
      <c r="C75" s="5">
        <v>-0.7</v>
      </c>
      <c r="D75" s="5">
        <v>-0.7</v>
      </c>
      <c r="E75" s="5">
        <v>-0.3</v>
      </c>
    </row>
    <row r="76" spans="2:5" x14ac:dyDescent="0.2">
      <c r="B76" s="5" t="s">
        <v>86</v>
      </c>
      <c r="C76" s="5">
        <v>-0.9</v>
      </c>
      <c r="D76" s="5">
        <v>-0.9</v>
      </c>
      <c r="E76" s="5">
        <v>-1.4</v>
      </c>
    </row>
    <row r="77" spans="2:5" x14ac:dyDescent="0.2">
      <c r="B77" s="5" t="s">
        <v>87</v>
      </c>
      <c r="C77" s="5">
        <v>-1.3</v>
      </c>
      <c r="D77" s="5">
        <v>-1.1000000000000001</v>
      </c>
      <c r="E77" s="5">
        <v>-2.6</v>
      </c>
    </row>
    <row r="78" spans="2:5" x14ac:dyDescent="0.2">
      <c r="B78" s="5" t="s">
        <v>88</v>
      </c>
      <c r="C78" s="5">
        <v>-1</v>
      </c>
      <c r="D78" s="5">
        <v>-0.9</v>
      </c>
      <c r="E78" s="5">
        <v>-1.7</v>
      </c>
    </row>
    <row r="79" spans="2:5" x14ac:dyDescent="0.2">
      <c r="B79" s="5" t="s">
        <v>89</v>
      </c>
      <c r="C79" s="5">
        <v>0.1</v>
      </c>
      <c r="D79" s="5">
        <v>0.5</v>
      </c>
      <c r="E79" s="5">
        <v>-1.7</v>
      </c>
    </row>
    <row r="80" spans="2:5" x14ac:dyDescent="0.2">
      <c r="B80" s="5" t="s">
        <v>90</v>
      </c>
      <c r="C80" s="5">
        <v>0.2</v>
      </c>
      <c r="D80" s="5">
        <v>0.4</v>
      </c>
      <c r="E80" s="5">
        <v>-1.2</v>
      </c>
    </row>
    <row r="81" spans="2:8" x14ac:dyDescent="0.2">
      <c r="B81" s="5" t="s">
        <v>91</v>
      </c>
      <c r="C81" s="5">
        <v>-0.2</v>
      </c>
      <c r="D81" s="5">
        <v>0.1</v>
      </c>
      <c r="E81" s="5">
        <v>-1.4</v>
      </c>
    </row>
    <row r="82" spans="2:8" x14ac:dyDescent="0.2">
      <c r="B82" s="5" t="s">
        <v>92</v>
      </c>
      <c r="C82" s="5">
        <v>0.3</v>
      </c>
      <c r="D82" s="5">
        <v>0.5</v>
      </c>
      <c r="E82" s="5">
        <v>-0.9</v>
      </c>
    </row>
    <row r="83" spans="2:8" x14ac:dyDescent="0.2">
      <c r="B83" s="5" t="s">
        <v>93</v>
      </c>
      <c r="C83" s="5">
        <v>0.3</v>
      </c>
      <c r="D83" s="5">
        <v>0.6</v>
      </c>
      <c r="E83" s="5">
        <v>-0.6</v>
      </c>
    </row>
    <row r="84" spans="2:8" x14ac:dyDescent="0.2">
      <c r="B84" s="5" t="s">
        <v>94</v>
      </c>
      <c r="C84" s="5">
        <v>0.8</v>
      </c>
      <c r="D84" s="5">
        <v>1.1000000000000001</v>
      </c>
      <c r="E84" s="5">
        <v>-0.2</v>
      </c>
    </row>
    <row r="85" spans="2:8" x14ac:dyDescent="0.2">
      <c r="B85" s="5" t="s">
        <v>95</v>
      </c>
      <c r="C85" s="5">
        <v>1.8</v>
      </c>
      <c r="D85" s="5">
        <v>2.2000000000000002</v>
      </c>
      <c r="E85" s="5">
        <v>0</v>
      </c>
    </row>
    <row r="86" spans="2:8" x14ac:dyDescent="0.2">
      <c r="B86" s="5" t="s">
        <v>96</v>
      </c>
      <c r="C86" s="5">
        <v>1.8</v>
      </c>
      <c r="D86" s="5">
        <v>2.4</v>
      </c>
      <c r="E86" s="5">
        <v>-0.9</v>
      </c>
    </row>
    <row r="87" spans="2:8" x14ac:dyDescent="0.2">
      <c r="B87" s="5" t="s">
        <v>97</v>
      </c>
      <c r="C87" s="5">
        <v>1.7</v>
      </c>
      <c r="D87" s="5">
        <v>2.2000000000000002</v>
      </c>
      <c r="E87" s="5">
        <v>-0.2</v>
      </c>
    </row>
    <row r="88" spans="2:8" x14ac:dyDescent="0.2">
      <c r="B88" s="5" t="s">
        <v>98</v>
      </c>
      <c r="C88" s="5">
        <v>1.8</v>
      </c>
      <c r="D88" s="5">
        <v>2.1</v>
      </c>
      <c r="E88" s="5">
        <v>0.6</v>
      </c>
    </row>
    <row r="89" spans="2:8" x14ac:dyDescent="0.2">
      <c r="B89" s="5" t="s">
        <v>99</v>
      </c>
      <c r="C89" s="5">
        <v>4.4000000000000004</v>
      </c>
      <c r="D89" s="5">
        <v>5.2</v>
      </c>
      <c r="E89" s="5">
        <v>1.3</v>
      </c>
    </row>
    <row r="90" spans="2:8" x14ac:dyDescent="0.2">
      <c r="B90" s="5" t="s">
        <v>100</v>
      </c>
      <c r="C90" s="5">
        <v>4.7</v>
      </c>
      <c r="D90" s="5">
        <v>5.2</v>
      </c>
      <c r="E90" s="5">
        <v>2.4</v>
      </c>
    </row>
    <row r="91" spans="2:8" x14ac:dyDescent="0.2">
      <c r="B91" s="5" t="s">
        <v>101</v>
      </c>
      <c r="C91" s="5">
        <v>4.4000000000000004</v>
      </c>
      <c r="D91" s="5">
        <v>4.7</v>
      </c>
      <c r="E91" s="5">
        <v>3.3</v>
      </c>
    </row>
    <row r="92" spans="2:8" x14ac:dyDescent="0.2">
      <c r="B92" s="5" t="s">
        <v>102</v>
      </c>
      <c r="C92" s="5">
        <v>4</v>
      </c>
      <c r="D92" s="5">
        <v>4.2</v>
      </c>
      <c r="E92" s="5">
        <v>3.5</v>
      </c>
    </row>
    <row r="93" spans="2:8" x14ac:dyDescent="0.2">
      <c r="B93" s="5" t="s">
        <v>313</v>
      </c>
      <c r="C93" s="5">
        <v>5.6</v>
      </c>
      <c r="D93" s="5">
        <v>5.7</v>
      </c>
      <c r="E93" s="5">
        <v>4.7</v>
      </c>
    </row>
    <row r="94" spans="2:8" x14ac:dyDescent="0.2">
      <c r="H94" s="5" t="s">
        <v>465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94"/>
  <sheetViews>
    <sheetView topLeftCell="A55" workbookViewId="0">
      <selection activeCell="G69" sqref="G69"/>
    </sheetView>
  </sheetViews>
  <sheetFormatPr defaultColWidth="8.625" defaultRowHeight="12.75" x14ac:dyDescent="0.2"/>
  <cols>
    <col min="1" max="2" width="8.625" style="5"/>
    <col min="3" max="4" width="15.125" style="5" customWidth="1"/>
    <col min="5" max="16384" width="8.625" style="5"/>
  </cols>
  <sheetData>
    <row r="1" spans="1:4" x14ac:dyDescent="0.2">
      <c r="A1" s="5" t="s">
        <v>468</v>
      </c>
    </row>
    <row r="2" spans="1:4" x14ac:dyDescent="0.2">
      <c r="A2" s="5" t="s">
        <v>470</v>
      </c>
    </row>
    <row r="4" spans="1:4" ht="38.25" x14ac:dyDescent="0.2">
      <c r="C4" s="40" t="s">
        <v>353</v>
      </c>
      <c r="D4" s="40" t="s">
        <v>354</v>
      </c>
    </row>
    <row r="5" spans="1:4" x14ac:dyDescent="0.2">
      <c r="B5" s="5" t="s">
        <v>314</v>
      </c>
      <c r="C5" s="5">
        <v>-1.7</v>
      </c>
      <c r="D5" s="5">
        <v>-3.7</v>
      </c>
    </row>
    <row r="6" spans="1:4" x14ac:dyDescent="0.2">
      <c r="B6" s="5" t="s">
        <v>315</v>
      </c>
      <c r="C6" s="5">
        <v>-1.7</v>
      </c>
      <c r="D6" s="5">
        <v>-4</v>
      </c>
    </row>
    <row r="7" spans="1:4" x14ac:dyDescent="0.2">
      <c r="B7" s="5" t="s">
        <v>316</v>
      </c>
      <c r="C7" s="5">
        <v>-2.2000000000000002</v>
      </c>
      <c r="D7" s="5">
        <v>-4</v>
      </c>
    </row>
    <row r="8" spans="1:4" x14ac:dyDescent="0.2">
      <c r="B8" s="5" t="s">
        <v>317</v>
      </c>
      <c r="C8" s="5">
        <v>-1.8</v>
      </c>
      <c r="D8" s="5">
        <v>-3.8</v>
      </c>
    </row>
    <row r="9" spans="1:4" x14ac:dyDescent="0.2">
      <c r="B9" s="5" t="s">
        <v>318</v>
      </c>
      <c r="C9" s="5">
        <v>-1.8</v>
      </c>
      <c r="D9" s="5">
        <v>-3.5</v>
      </c>
    </row>
    <row r="10" spans="1:4" x14ac:dyDescent="0.2">
      <c r="B10" s="5" t="s">
        <v>319</v>
      </c>
      <c r="C10" s="5">
        <v>-1.7</v>
      </c>
      <c r="D10" s="5">
        <v>-3.6</v>
      </c>
    </row>
    <row r="11" spans="1:4" x14ac:dyDescent="0.2">
      <c r="B11" s="5" t="s">
        <v>320</v>
      </c>
      <c r="C11" s="5">
        <v>-1.8</v>
      </c>
      <c r="D11" s="5">
        <v>-3.7</v>
      </c>
    </row>
    <row r="12" spans="1:4" x14ac:dyDescent="0.2">
      <c r="B12" s="5" t="s">
        <v>321</v>
      </c>
      <c r="C12" s="5">
        <v>-2.2999999999999998</v>
      </c>
      <c r="D12" s="5">
        <v>-3.9</v>
      </c>
    </row>
    <row r="13" spans="1:4" x14ac:dyDescent="0.2">
      <c r="B13" s="5" t="s">
        <v>322</v>
      </c>
      <c r="C13" s="5">
        <v>-1.9</v>
      </c>
      <c r="D13" s="5">
        <v>-4.0999999999999996</v>
      </c>
    </row>
    <row r="14" spans="1:4" x14ac:dyDescent="0.2">
      <c r="B14" s="5" t="s">
        <v>323</v>
      </c>
      <c r="C14" s="5">
        <v>-1.7</v>
      </c>
      <c r="D14" s="5">
        <v>-3.8</v>
      </c>
    </row>
    <row r="15" spans="1:4" x14ac:dyDescent="0.2">
      <c r="B15" s="5" t="s">
        <v>324</v>
      </c>
      <c r="C15" s="5">
        <v>-1.9</v>
      </c>
      <c r="D15" s="5">
        <v>-3.5</v>
      </c>
    </row>
    <row r="16" spans="1:4" x14ac:dyDescent="0.2">
      <c r="B16" s="5" t="s">
        <v>325</v>
      </c>
      <c r="C16" s="5">
        <v>-1.9</v>
      </c>
      <c r="D16" s="5">
        <v>-3.9</v>
      </c>
    </row>
    <row r="17" spans="2:4" x14ac:dyDescent="0.2">
      <c r="B17" s="5" t="s">
        <v>326</v>
      </c>
      <c r="C17" s="5">
        <v>-2.7</v>
      </c>
      <c r="D17" s="5">
        <v>-3.9</v>
      </c>
    </row>
    <row r="18" spans="2:4" x14ac:dyDescent="0.2">
      <c r="B18" s="5" t="s">
        <v>327</v>
      </c>
      <c r="C18" s="5">
        <v>-2.8</v>
      </c>
      <c r="D18" s="5">
        <v>-3.9</v>
      </c>
    </row>
    <row r="19" spans="2:4" x14ac:dyDescent="0.2">
      <c r="B19" s="5" t="s">
        <v>328</v>
      </c>
      <c r="C19" s="5">
        <v>-2.7</v>
      </c>
      <c r="D19" s="5">
        <v>-3.9</v>
      </c>
    </row>
    <row r="20" spans="2:4" x14ac:dyDescent="0.2">
      <c r="B20" s="5" t="s">
        <v>329</v>
      </c>
      <c r="C20" s="5">
        <v>-2.9</v>
      </c>
      <c r="D20" s="5">
        <v>-4.2</v>
      </c>
    </row>
    <row r="21" spans="2:4" x14ac:dyDescent="0.2">
      <c r="B21" s="5" t="s">
        <v>330</v>
      </c>
      <c r="C21" s="5">
        <v>-2.8</v>
      </c>
      <c r="D21" s="5">
        <v>-4.5</v>
      </c>
    </row>
    <row r="22" spans="2:4" x14ac:dyDescent="0.2">
      <c r="B22" s="5" t="s">
        <v>331</v>
      </c>
      <c r="C22" s="5">
        <v>-3.4</v>
      </c>
      <c r="D22" s="5">
        <v>-4.5999999999999996</v>
      </c>
    </row>
    <row r="23" spans="2:4" x14ac:dyDescent="0.2">
      <c r="B23" s="5" t="s">
        <v>332</v>
      </c>
      <c r="C23" s="5">
        <v>-3.4</v>
      </c>
      <c r="D23" s="5">
        <v>-4.5</v>
      </c>
    </row>
    <row r="24" spans="2:4" x14ac:dyDescent="0.2">
      <c r="B24" s="5" t="s">
        <v>333</v>
      </c>
      <c r="C24" s="5">
        <v>-3.8</v>
      </c>
      <c r="D24" s="5">
        <v>-4.9000000000000004</v>
      </c>
    </row>
    <row r="25" spans="2:4" x14ac:dyDescent="0.2">
      <c r="B25" s="5" t="s">
        <v>334</v>
      </c>
      <c r="C25" s="5">
        <v>-4.3</v>
      </c>
      <c r="D25" s="5">
        <v>-4.8</v>
      </c>
    </row>
    <row r="26" spans="2:4" x14ac:dyDescent="0.2">
      <c r="B26" s="5" t="s">
        <v>335</v>
      </c>
      <c r="C26" s="5">
        <v>-5</v>
      </c>
      <c r="D26" s="5">
        <v>-5.0999999999999996</v>
      </c>
    </row>
    <row r="27" spans="2:4" x14ac:dyDescent="0.2">
      <c r="B27" s="5" t="s">
        <v>336</v>
      </c>
      <c r="C27" s="5">
        <v>-5.2</v>
      </c>
      <c r="D27" s="5">
        <v>-5.4</v>
      </c>
    </row>
    <row r="28" spans="2:4" x14ac:dyDescent="0.2">
      <c r="B28" s="5" t="s">
        <v>337</v>
      </c>
      <c r="C28" s="5">
        <v>-5.7</v>
      </c>
      <c r="D28" s="5">
        <v>-6.1</v>
      </c>
    </row>
    <row r="29" spans="2:4" x14ac:dyDescent="0.2">
      <c r="B29" s="5" t="s">
        <v>338</v>
      </c>
      <c r="C29" s="5">
        <v>-5.9</v>
      </c>
      <c r="D29" s="5">
        <v>-6</v>
      </c>
    </row>
    <row r="30" spans="2:4" x14ac:dyDescent="0.2">
      <c r="B30" s="5" t="s">
        <v>339</v>
      </c>
      <c r="C30" s="5">
        <v>-5.8</v>
      </c>
      <c r="D30" s="5">
        <v>-5.9</v>
      </c>
    </row>
    <row r="31" spans="2:4" x14ac:dyDescent="0.2">
      <c r="B31" s="5" t="s">
        <v>340</v>
      </c>
      <c r="C31" s="5">
        <v>-5.8</v>
      </c>
      <c r="D31" s="5">
        <v>-6</v>
      </c>
    </row>
    <row r="32" spans="2:4" x14ac:dyDescent="0.2">
      <c r="B32" s="5" t="s">
        <v>341</v>
      </c>
      <c r="C32" s="5">
        <v>-5.9</v>
      </c>
      <c r="D32" s="5">
        <v>-5.9</v>
      </c>
    </row>
    <row r="33" spans="2:4" x14ac:dyDescent="0.2">
      <c r="B33" s="5" t="s">
        <v>342</v>
      </c>
      <c r="C33" s="5">
        <v>-6</v>
      </c>
      <c r="D33" s="5">
        <v>-5.2</v>
      </c>
    </row>
    <row r="34" spans="2:4" x14ac:dyDescent="0.2">
      <c r="B34" s="5" t="s">
        <v>343</v>
      </c>
      <c r="C34" s="5">
        <v>-5.6</v>
      </c>
      <c r="D34" s="5">
        <v>-4.8</v>
      </c>
    </row>
    <row r="35" spans="2:4" x14ac:dyDescent="0.2">
      <c r="B35" s="5" t="s">
        <v>344</v>
      </c>
      <c r="C35" s="5">
        <v>-5.7</v>
      </c>
      <c r="D35" s="5">
        <v>-4.8</v>
      </c>
    </row>
    <row r="36" spans="2:4" x14ac:dyDescent="0.2">
      <c r="B36" s="5" t="s">
        <v>345</v>
      </c>
      <c r="C36" s="5">
        <v>-5.0999999999999996</v>
      </c>
      <c r="D36" s="5">
        <v>-4.5</v>
      </c>
    </row>
    <row r="37" spans="2:4" x14ac:dyDescent="0.2">
      <c r="B37" s="5" t="s">
        <v>346</v>
      </c>
      <c r="C37" s="5">
        <v>-4.9000000000000004</v>
      </c>
      <c r="D37" s="5">
        <v>-4.4000000000000004</v>
      </c>
    </row>
    <row r="38" spans="2:4" x14ac:dyDescent="0.2">
      <c r="B38" s="5" t="s">
        <v>347</v>
      </c>
      <c r="C38" s="5">
        <v>-4.4000000000000004</v>
      </c>
      <c r="D38" s="5">
        <v>-4</v>
      </c>
    </row>
    <row r="39" spans="2:4" x14ac:dyDescent="0.2">
      <c r="B39" s="5" t="s">
        <v>348</v>
      </c>
      <c r="C39" s="5">
        <v>-3.7</v>
      </c>
      <c r="D39" s="5">
        <v>-4</v>
      </c>
    </row>
    <row r="40" spans="2:4" x14ac:dyDescent="0.2">
      <c r="B40" s="5" t="s">
        <v>349</v>
      </c>
      <c r="C40" s="5">
        <v>-3.9</v>
      </c>
      <c r="D40" s="5">
        <v>-3.8</v>
      </c>
    </row>
    <row r="41" spans="2:4" x14ac:dyDescent="0.2">
      <c r="B41" s="5" t="s">
        <v>301</v>
      </c>
      <c r="C41" s="5">
        <v>-3.6</v>
      </c>
      <c r="D41" s="5">
        <v>-3.4</v>
      </c>
    </row>
    <row r="42" spans="2:4" x14ac:dyDescent="0.2">
      <c r="B42" s="5" t="s">
        <v>302</v>
      </c>
      <c r="C42" s="5">
        <v>-3.6</v>
      </c>
      <c r="D42" s="5">
        <v>-3.8</v>
      </c>
    </row>
    <row r="43" spans="2:4" x14ac:dyDescent="0.2">
      <c r="B43" s="5" t="s">
        <v>303</v>
      </c>
      <c r="C43" s="5">
        <v>-3.8</v>
      </c>
      <c r="D43" s="5">
        <v>-3.4</v>
      </c>
    </row>
    <row r="44" spans="2:4" x14ac:dyDescent="0.2">
      <c r="B44" s="5" t="s">
        <v>304</v>
      </c>
      <c r="C44" s="5">
        <v>-3.1</v>
      </c>
      <c r="D44" s="5">
        <v>-3.2</v>
      </c>
    </row>
    <row r="45" spans="2:4" x14ac:dyDescent="0.2">
      <c r="B45" s="5" t="s">
        <v>305</v>
      </c>
      <c r="C45" s="5">
        <v>-3.1</v>
      </c>
      <c r="D45" s="5">
        <v>-3.3</v>
      </c>
    </row>
    <row r="46" spans="2:4" x14ac:dyDescent="0.2">
      <c r="B46" s="5" t="s">
        <v>306</v>
      </c>
      <c r="C46" s="5">
        <v>-3.2</v>
      </c>
      <c r="D46" s="5">
        <v>-3.3</v>
      </c>
    </row>
    <row r="47" spans="2:4" x14ac:dyDescent="0.2">
      <c r="B47" s="5" t="s">
        <v>307</v>
      </c>
      <c r="C47" s="5">
        <v>-2.6</v>
      </c>
      <c r="D47" s="5">
        <v>-3.1</v>
      </c>
    </row>
    <row r="48" spans="2:4" x14ac:dyDescent="0.2">
      <c r="B48" s="5" t="s">
        <v>308</v>
      </c>
      <c r="C48" s="5">
        <v>-2.9</v>
      </c>
      <c r="D48" s="5">
        <v>-3.2</v>
      </c>
    </row>
    <row r="49" spans="2:4" x14ac:dyDescent="0.2">
      <c r="B49" s="5" t="s">
        <v>309</v>
      </c>
      <c r="C49" s="5">
        <v>-2.6</v>
      </c>
      <c r="D49" s="5">
        <v>-3.1</v>
      </c>
    </row>
    <row r="50" spans="2:4" x14ac:dyDescent="0.2">
      <c r="B50" s="5" t="s">
        <v>310</v>
      </c>
      <c r="C50" s="5">
        <v>-2.6</v>
      </c>
      <c r="D50" s="5">
        <v>-3</v>
      </c>
    </row>
    <row r="51" spans="2:4" x14ac:dyDescent="0.2">
      <c r="B51" s="5" t="s">
        <v>311</v>
      </c>
      <c r="C51" s="5">
        <v>-2.9</v>
      </c>
      <c r="D51" s="5">
        <v>-3.2</v>
      </c>
    </row>
    <row r="52" spans="2:4" x14ac:dyDescent="0.2">
      <c r="B52" s="5" t="s">
        <v>312</v>
      </c>
      <c r="C52" s="5">
        <v>-2.6</v>
      </c>
      <c r="D52" s="5">
        <v>-2.6</v>
      </c>
    </row>
    <row r="53" spans="2:4" x14ac:dyDescent="0.2">
      <c r="B53" s="5" t="s">
        <v>63</v>
      </c>
      <c r="C53" s="5">
        <v>-2.2000000000000002</v>
      </c>
      <c r="D53" s="5">
        <v>-1.7</v>
      </c>
    </row>
    <row r="54" spans="2:4" x14ac:dyDescent="0.2">
      <c r="B54" s="5" t="s">
        <v>64</v>
      </c>
      <c r="C54" s="5">
        <v>-2.7</v>
      </c>
      <c r="D54" s="5">
        <v>-2.2000000000000002</v>
      </c>
    </row>
    <row r="55" spans="2:4" x14ac:dyDescent="0.2">
      <c r="B55" s="5" t="s">
        <v>65</v>
      </c>
      <c r="C55" s="5">
        <v>-2.6</v>
      </c>
      <c r="D55" s="5">
        <v>-2.5</v>
      </c>
    </row>
    <row r="56" spans="2:4" x14ac:dyDescent="0.2">
      <c r="B56" s="5" t="s">
        <v>66</v>
      </c>
      <c r="C56" s="5">
        <v>-2.7</v>
      </c>
      <c r="D56" s="5">
        <v>-2.7</v>
      </c>
    </row>
    <row r="57" spans="2:4" x14ac:dyDescent="0.2">
      <c r="B57" s="5" t="s">
        <v>67</v>
      </c>
      <c r="C57" s="5">
        <v>-2.9</v>
      </c>
      <c r="D57" s="5">
        <v>-2.8</v>
      </c>
    </row>
    <row r="58" spans="2:4" x14ac:dyDescent="0.2">
      <c r="B58" s="5" t="s">
        <v>68</v>
      </c>
      <c r="C58" s="5">
        <v>-2.7</v>
      </c>
      <c r="D58" s="5">
        <v>-2.9</v>
      </c>
    </row>
    <row r="59" spans="2:4" x14ac:dyDescent="0.2">
      <c r="B59" s="5" t="s">
        <v>69</v>
      </c>
      <c r="C59" s="5">
        <v>-3</v>
      </c>
      <c r="D59" s="5">
        <v>-3</v>
      </c>
    </row>
    <row r="60" spans="2:4" x14ac:dyDescent="0.2">
      <c r="B60" s="5" t="s">
        <v>70</v>
      </c>
      <c r="C60" s="5">
        <v>-2.8</v>
      </c>
      <c r="D60" s="5">
        <v>-3</v>
      </c>
    </row>
    <row r="61" spans="2:4" x14ac:dyDescent="0.2">
      <c r="B61" s="5" t="s">
        <v>71</v>
      </c>
      <c r="C61" s="5">
        <v>-2.8</v>
      </c>
      <c r="D61" s="5">
        <v>-2.7</v>
      </c>
    </row>
    <row r="62" spans="2:4" x14ac:dyDescent="0.2">
      <c r="B62" s="5" t="s">
        <v>72</v>
      </c>
      <c r="C62" s="5">
        <v>-2.9</v>
      </c>
      <c r="D62" s="5">
        <v>-2.7</v>
      </c>
    </row>
    <row r="63" spans="2:4" x14ac:dyDescent="0.2">
      <c r="B63" s="5" t="s">
        <v>73</v>
      </c>
      <c r="C63" s="5">
        <v>-2.6</v>
      </c>
      <c r="D63" s="5">
        <v>-2.4</v>
      </c>
    </row>
    <row r="64" spans="2:4" x14ac:dyDescent="0.2">
      <c r="B64" s="5" t="s">
        <v>74</v>
      </c>
      <c r="C64" s="5">
        <v>-2.4</v>
      </c>
      <c r="D64" s="5">
        <v>-2.2000000000000002</v>
      </c>
    </row>
    <row r="65" spans="2:4" x14ac:dyDescent="0.2">
      <c r="B65" s="5" t="s">
        <v>75</v>
      </c>
      <c r="C65" s="5">
        <v>-2.2000000000000002</v>
      </c>
      <c r="D65" s="5">
        <v>-3.1</v>
      </c>
    </row>
    <row r="66" spans="2:4" x14ac:dyDescent="0.2">
      <c r="B66" s="5" t="s">
        <v>76</v>
      </c>
      <c r="C66" s="5">
        <v>-2.2000000000000002</v>
      </c>
      <c r="D66" s="5">
        <v>-2.6</v>
      </c>
    </row>
    <row r="67" spans="2:4" x14ac:dyDescent="0.2">
      <c r="B67" s="5" t="s">
        <v>77</v>
      </c>
      <c r="C67" s="5">
        <v>-2</v>
      </c>
      <c r="D67" s="5">
        <v>-2.1</v>
      </c>
    </row>
    <row r="68" spans="2:4" x14ac:dyDescent="0.2">
      <c r="B68" s="5" t="s">
        <v>78</v>
      </c>
      <c r="C68" s="5">
        <v>-2.8</v>
      </c>
      <c r="D68" s="5">
        <v>-2.2000000000000002</v>
      </c>
    </row>
    <row r="69" spans="2:4" x14ac:dyDescent="0.2">
      <c r="B69" s="5" t="s">
        <v>79</v>
      </c>
      <c r="C69" s="5">
        <v>-2.6</v>
      </c>
      <c r="D69" s="5">
        <v>-2.6</v>
      </c>
    </row>
    <row r="70" spans="2:4" x14ac:dyDescent="0.2">
      <c r="B70" s="5" t="s">
        <v>80</v>
      </c>
      <c r="C70" s="5">
        <v>-2.9</v>
      </c>
      <c r="D70" s="5">
        <v>-2</v>
      </c>
    </row>
    <row r="71" spans="2:4" x14ac:dyDescent="0.2">
      <c r="B71" s="5" t="s">
        <v>81</v>
      </c>
      <c r="C71" s="5">
        <v>-0.6</v>
      </c>
      <c r="D71" s="5">
        <v>-1.2</v>
      </c>
    </row>
    <row r="72" spans="2:4" x14ac:dyDescent="0.2">
      <c r="B72" s="5" t="s">
        <v>82</v>
      </c>
      <c r="C72" s="5">
        <v>-2.2999999999999998</v>
      </c>
      <c r="D72" s="5">
        <v>-1.1000000000000001</v>
      </c>
    </row>
    <row r="73" spans="2:4" x14ac:dyDescent="0.2">
      <c r="B73" s="5" t="s">
        <v>83</v>
      </c>
      <c r="C73" s="5">
        <v>-2.8</v>
      </c>
      <c r="D73" s="5">
        <v>-0.9</v>
      </c>
    </row>
    <row r="74" spans="2:4" x14ac:dyDescent="0.2">
      <c r="B74" s="5" t="s">
        <v>84</v>
      </c>
      <c r="C74" s="5">
        <v>-2.9</v>
      </c>
      <c r="D74" s="5">
        <v>-0.9</v>
      </c>
    </row>
    <row r="75" spans="2:4" x14ac:dyDescent="0.2">
      <c r="B75" s="5" t="s">
        <v>85</v>
      </c>
      <c r="C75" s="5">
        <v>-3.1</v>
      </c>
      <c r="D75" s="5">
        <v>-0.6</v>
      </c>
    </row>
    <row r="76" spans="2:4" x14ac:dyDescent="0.2">
      <c r="B76" s="5" t="s">
        <v>86</v>
      </c>
      <c r="C76" s="5">
        <v>-3.9</v>
      </c>
      <c r="D76" s="5">
        <v>-0.6</v>
      </c>
    </row>
    <row r="77" spans="2:4" x14ac:dyDescent="0.2">
      <c r="B77" s="5" t="s">
        <v>87</v>
      </c>
      <c r="C77" s="5">
        <v>-1.7</v>
      </c>
      <c r="D77" s="5">
        <v>0.6</v>
      </c>
    </row>
    <row r="78" spans="2:4" x14ac:dyDescent="0.2">
      <c r="B78" s="5" t="s">
        <v>88</v>
      </c>
      <c r="C78" s="5">
        <v>-2.8</v>
      </c>
      <c r="D78" s="5">
        <v>0.6</v>
      </c>
    </row>
    <row r="79" spans="2:4" x14ac:dyDescent="0.2">
      <c r="B79" s="5" t="s">
        <v>89</v>
      </c>
      <c r="C79" s="5">
        <v>-2.1</v>
      </c>
      <c r="D79" s="5">
        <v>0.9</v>
      </c>
    </row>
    <row r="80" spans="2:4" x14ac:dyDescent="0.2">
      <c r="B80" s="5" t="s">
        <v>90</v>
      </c>
      <c r="C80" s="5">
        <v>-0.9</v>
      </c>
      <c r="D80" s="5">
        <v>2.1</v>
      </c>
    </row>
    <row r="81" spans="2:7" x14ac:dyDescent="0.2">
      <c r="B81" s="5" t="s">
        <v>91</v>
      </c>
      <c r="C81" s="5">
        <v>-0.5</v>
      </c>
      <c r="D81" s="5">
        <v>2.6</v>
      </c>
    </row>
    <row r="82" spans="2:7" x14ac:dyDescent="0.2">
      <c r="B82" s="5" t="s">
        <v>92</v>
      </c>
      <c r="C82" s="5">
        <v>0</v>
      </c>
      <c r="D82" s="5">
        <v>2.5</v>
      </c>
    </row>
    <row r="83" spans="2:7" x14ac:dyDescent="0.2">
      <c r="B83" s="5" t="s">
        <v>93</v>
      </c>
      <c r="C83" s="5">
        <v>-1.4</v>
      </c>
      <c r="D83" s="5">
        <v>3.7</v>
      </c>
    </row>
    <row r="84" spans="2:7" x14ac:dyDescent="0.2">
      <c r="B84" s="5" t="s">
        <v>94</v>
      </c>
      <c r="C84" s="5">
        <v>-0.4</v>
      </c>
      <c r="D84" s="5">
        <v>3.9</v>
      </c>
    </row>
    <row r="85" spans="2:7" x14ac:dyDescent="0.2">
      <c r="B85" s="5" t="s">
        <v>95</v>
      </c>
      <c r="C85" s="5">
        <v>1</v>
      </c>
      <c r="D85" s="5">
        <v>5</v>
      </c>
    </row>
    <row r="86" spans="2:7" x14ac:dyDescent="0.2">
      <c r="B86" s="5" t="s">
        <v>96</v>
      </c>
      <c r="C86" s="5">
        <v>1.8</v>
      </c>
      <c r="D86" s="5">
        <v>5.2</v>
      </c>
    </row>
    <row r="87" spans="2:7" x14ac:dyDescent="0.2">
      <c r="B87" s="5" t="s">
        <v>97</v>
      </c>
      <c r="C87" s="5">
        <v>2.5</v>
      </c>
      <c r="D87" s="5">
        <v>5.5</v>
      </c>
    </row>
    <row r="88" spans="2:7" x14ac:dyDescent="0.2">
      <c r="B88" s="5" t="s">
        <v>98</v>
      </c>
      <c r="C88" s="5">
        <v>4.4000000000000004</v>
      </c>
      <c r="D88" s="5">
        <v>7.5</v>
      </c>
    </row>
    <row r="89" spans="2:7" x14ac:dyDescent="0.2">
      <c r="B89" s="5" t="s">
        <v>99</v>
      </c>
      <c r="C89" s="5">
        <v>2.1</v>
      </c>
      <c r="D89" s="5">
        <v>6.8</v>
      </c>
    </row>
    <row r="90" spans="2:7" x14ac:dyDescent="0.2">
      <c r="B90" s="5" t="s">
        <v>100</v>
      </c>
      <c r="C90" s="5">
        <v>3.8</v>
      </c>
      <c r="D90" s="5">
        <v>7.5</v>
      </c>
    </row>
    <row r="91" spans="2:7" x14ac:dyDescent="0.2">
      <c r="B91" s="5" t="s">
        <v>101</v>
      </c>
      <c r="C91" s="5">
        <v>2.6</v>
      </c>
      <c r="D91" s="5">
        <v>7.2</v>
      </c>
    </row>
    <row r="92" spans="2:7" x14ac:dyDescent="0.2">
      <c r="B92" s="5" t="s">
        <v>102</v>
      </c>
      <c r="C92" s="5">
        <v>3.5</v>
      </c>
      <c r="D92" s="5">
        <v>7.8</v>
      </c>
    </row>
    <row r="93" spans="2:7" x14ac:dyDescent="0.2">
      <c r="B93" s="5" t="s">
        <v>313</v>
      </c>
      <c r="C93" s="5">
        <v>4.2</v>
      </c>
      <c r="D93" s="5">
        <v>8.6</v>
      </c>
    </row>
    <row r="94" spans="2:7" x14ac:dyDescent="0.2">
      <c r="G94" s="5" t="s">
        <v>465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106"/>
  <sheetViews>
    <sheetView topLeftCell="A76" workbookViewId="0">
      <selection activeCell="F85" sqref="F85"/>
    </sheetView>
  </sheetViews>
  <sheetFormatPr defaultColWidth="8.625" defaultRowHeight="12.75" x14ac:dyDescent="0.2"/>
  <cols>
    <col min="1" max="1" width="8.625" style="5"/>
    <col min="2" max="2" width="21.5" style="5" customWidth="1"/>
    <col min="3" max="16384" width="8.625" style="5"/>
  </cols>
  <sheetData>
    <row r="1" spans="1:3" x14ac:dyDescent="0.2">
      <c r="A1" s="5" t="s">
        <v>471</v>
      </c>
    </row>
    <row r="2" spans="1:3" x14ac:dyDescent="0.2">
      <c r="A2" s="5" t="s">
        <v>472</v>
      </c>
    </row>
    <row r="4" spans="1:3" x14ac:dyDescent="0.2">
      <c r="C4" s="5" t="s">
        <v>355</v>
      </c>
    </row>
    <row r="5" spans="1:3" x14ac:dyDescent="0.2">
      <c r="B5" s="26">
        <v>41640</v>
      </c>
      <c r="C5" s="5">
        <v>-0.61714145885509097</v>
      </c>
    </row>
    <row r="6" spans="1:3" x14ac:dyDescent="0.2">
      <c r="B6" s="26">
        <v>41671</v>
      </c>
      <c r="C6" s="5">
        <v>-0.24363192654559734</v>
      </c>
    </row>
    <row r="7" spans="1:3" x14ac:dyDescent="0.2">
      <c r="B7" s="26">
        <v>41699</v>
      </c>
      <c r="C7" s="5">
        <v>-0.56701992404880119</v>
      </c>
    </row>
    <row r="8" spans="1:3" x14ac:dyDescent="0.2">
      <c r="B8" s="26">
        <v>41730</v>
      </c>
      <c r="C8" s="5">
        <v>-0.79226214900895497</v>
      </c>
    </row>
    <row r="9" spans="1:3" x14ac:dyDescent="0.2">
      <c r="B9" s="26">
        <v>41760</v>
      </c>
      <c r="C9" s="5">
        <v>-0.73627268954741942</v>
      </c>
    </row>
    <row r="10" spans="1:3" x14ac:dyDescent="0.2">
      <c r="B10" s="26">
        <v>41791</v>
      </c>
      <c r="C10" s="5">
        <v>-0.62555753372806011</v>
      </c>
    </row>
    <row r="11" spans="1:3" x14ac:dyDescent="0.2">
      <c r="B11" s="26">
        <v>41821</v>
      </c>
      <c r="C11" s="5">
        <v>-0.77874292311360882</v>
      </c>
    </row>
    <row r="12" spans="1:3" x14ac:dyDescent="0.2">
      <c r="B12" s="26">
        <v>41852</v>
      </c>
      <c r="C12" s="5">
        <v>-0.60381057512449055</v>
      </c>
    </row>
    <row r="13" spans="1:3" x14ac:dyDescent="0.2">
      <c r="B13" s="26">
        <v>41883</v>
      </c>
      <c r="C13" s="5">
        <v>-0.78052570799537679</v>
      </c>
    </row>
    <row r="14" spans="1:3" x14ac:dyDescent="0.2">
      <c r="B14" s="26">
        <v>41913</v>
      </c>
      <c r="C14" s="5">
        <v>-0.55613825682712303</v>
      </c>
    </row>
    <row r="15" spans="1:3" x14ac:dyDescent="0.2">
      <c r="B15" s="26">
        <v>41944</v>
      </c>
      <c r="C15" s="5">
        <v>-0.95702189536298321</v>
      </c>
    </row>
    <row r="16" spans="1:3" x14ac:dyDescent="0.2">
      <c r="B16" s="26">
        <v>41974</v>
      </c>
      <c r="C16" s="5">
        <v>-0.35751847946923287</v>
      </c>
    </row>
    <row r="17" spans="2:3" x14ac:dyDescent="0.2">
      <c r="B17" s="26">
        <v>42005</v>
      </c>
      <c r="C17" s="5">
        <v>-0.49720503077047523</v>
      </c>
    </row>
    <row r="18" spans="2:3" x14ac:dyDescent="0.2">
      <c r="B18" s="26">
        <v>42036</v>
      </c>
      <c r="C18" s="5">
        <v>-0.31591579962119776</v>
      </c>
    </row>
    <row r="19" spans="2:3" x14ac:dyDescent="0.2">
      <c r="B19" s="26">
        <v>42064</v>
      </c>
      <c r="C19" s="5">
        <v>-0.39420883700449166</v>
      </c>
    </row>
    <row r="20" spans="2:3" x14ac:dyDescent="0.2">
      <c r="B20" s="26">
        <v>42095</v>
      </c>
      <c r="C20" s="5">
        <v>-0.24676887909330109</v>
      </c>
    </row>
    <row r="21" spans="2:3" x14ac:dyDescent="0.2">
      <c r="B21" s="26">
        <v>42125</v>
      </c>
      <c r="C21" s="5">
        <v>-0.52178107984937971</v>
      </c>
    </row>
    <row r="22" spans="2:3" x14ac:dyDescent="0.2">
      <c r="B22" s="26">
        <v>42156</v>
      </c>
      <c r="C22" s="5">
        <v>-0.80683297044501323</v>
      </c>
    </row>
    <row r="23" spans="2:3" x14ac:dyDescent="0.2">
      <c r="B23" s="26">
        <v>42186</v>
      </c>
      <c r="C23" s="5">
        <v>-0.38196790599745589</v>
      </c>
    </row>
    <row r="24" spans="2:3" x14ac:dyDescent="0.2">
      <c r="B24" s="26">
        <v>42217</v>
      </c>
      <c r="C24" s="5">
        <v>-0.66800020452481812</v>
      </c>
    </row>
    <row r="25" spans="2:3" x14ac:dyDescent="0.2">
      <c r="B25" s="26">
        <v>42248</v>
      </c>
      <c r="C25" s="5">
        <v>-0.38581850943360263</v>
      </c>
    </row>
    <row r="26" spans="2:3" x14ac:dyDescent="0.2">
      <c r="B26" s="26">
        <v>42278</v>
      </c>
      <c r="C26" s="5">
        <v>-0.19285538321403986</v>
      </c>
    </row>
    <row r="27" spans="2:3" x14ac:dyDescent="0.2">
      <c r="B27" s="26">
        <v>42309</v>
      </c>
      <c r="C27" s="5">
        <v>-0.62566784194278069</v>
      </c>
    </row>
    <row r="28" spans="2:3" x14ac:dyDescent="0.2">
      <c r="B28" s="26">
        <v>42339</v>
      </c>
      <c r="C28" s="5">
        <v>-0.57111882292819727</v>
      </c>
    </row>
    <row r="29" spans="2:3" x14ac:dyDescent="0.2">
      <c r="B29" s="26">
        <v>42370</v>
      </c>
      <c r="C29" s="5">
        <v>-0.74285322935160147</v>
      </c>
    </row>
    <row r="30" spans="2:3" x14ac:dyDescent="0.2">
      <c r="B30" s="26">
        <v>42401</v>
      </c>
      <c r="C30" s="5">
        <v>-0.69213114897555483</v>
      </c>
    </row>
    <row r="31" spans="2:3" x14ac:dyDescent="0.2">
      <c r="B31" s="26">
        <v>42430</v>
      </c>
      <c r="C31" s="5">
        <v>-0.58369750576088353</v>
      </c>
    </row>
    <row r="32" spans="2:3" x14ac:dyDescent="0.2">
      <c r="B32" s="26">
        <v>42461</v>
      </c>
      <c r="C32" s="5">
        <v>-0.1668702242431058</v>
      </c>
    </row>
    <row r="33" spans="2:3" x14ac:dyDescent="0.2">
      <c r="B33" s="26">
        <v>42491</v>
      </c>
      <c r="C33" s="5">
        <v>-0.7039268784395788</v>
      </c>
    </row>
    <row r="34" spans="2:3" x14ac:dyDescent="0.2">
      <c r="B34" s="26">
        <v>42522</v>
      </c>
      <c r="C34" s="5">
        <v>-0.25132664079231998</v>
      </c>
    </row>
    <row r="35" spans="2:3" x14ac:dyDescent="0.2">
      <c r="B35" s="26">
        <v>42552</v>
      </c>
      <c r="C35" s="5">
        <v>-0.1493403762251308</v>
      </c>
    </row>
    <row r="36" spans="2:3" x14ac:dyDescent="0.2">
      <c r="B36" s="26">
        <v>42583</v>
      </c>
      <c r="C36" s="5">
        <v>0.13061795913620022</v>
      </c>
    </row>
    <row r="37" spans="2:3" x14ac:dyDescent="0.2">
      <c r="B37" s="26">
        <v>42614</v>
      </c>
      <c r="C37" s="5">
        <v>-0.2766777787597362</v>
      </c>
    </row>
    <row r="38" spans="2:3" x14ac:dyDescent="0.2">
      <c r="B38" s="26">
        <v>42644</v>
      </c>
      <c r="C38" s="5">
        <v>-2.7217132370266833E-2</v>
      </c>
    </row>
    <row r="39" spans="2:3" x14ac:dyDescent="0.2">
      <c r="B39" s="26">
        <v>42675</v>
      </c>
      <c r="C39" s="5">
        <v>-0.30508241945841463</v>
      </c>
    </row>
    <row r="40" spans="2:3" x14ac:dyDescent="0.2">
      <c r="B40" s="26">
        <v>42705</v>
      </c>
      <c r="C40" s="5">
        <v>-0.25048198781977504</v>
      </c>
    </row>
    <row r="41" spans="2:3" x14ac:dyDescent="0.2">
      <c r="B41" s="26">
        <v>42736</v>
      </c>
      <c r="C41" s="5">
        <v>0.2148309078660898</v>
      </c>
    </row>
    <row r="42" spans="2:3" x14ac:dyDescent="0.2">
      <c r="B42" s="26">
        <v>42767</v>
      </c>
      <c r="C42" s="5">
        <v>0.24952169770273616</v>
      </c>
    </row>
    <row r="43" spans="2:3" x14ac:dyDescent="0.2">
      <c r="B43" s="26">
        <v>42795</v>
      </c>
      <c r="C43" s="5">
        <v>0.13315675950188821</v>
      </c>
    </row>
    <row r="44" spans="2:3" x14ac:dyDescent="0.2">
      <c r="B44" s="26">
        <v>42826</v>
      </c>
      <c r="C44" s="5">
        <v>6.6982875938292843E-2</v>
      </c>
    </row>
    <row r="45" spans="2:3" x14ac:dyDescent="0.2">
      <c r="B45" s="26">
        <v>42856</v>
      </c>
      <c r="C45" s="5">
        <v>-6.7937100343547163E-2</v>
      </c>
    </row>
    <row r="46" spans="2:3" x14ac:dyDescent="0.2">
      <c r="B46" s="26">
        <v>42887</v>
      </c>
      <c r="C46" s="5">
        <v>0.15791777350545078</v>
      </c>
    </row>
    <row r="47" spans="2:3" x14ac:dyDescent="0.2">
      <c r="B47" s="26">
        <v>42917</v>
      </c>
      <c r="C47" s="5">
        <v>0.17542412228141066</v>
      </c>
    </row>
    <row r="48" spans="2:3" x14ac:dyDescent="0.2">
      <c r="B48" s="26">
        <v>42948</v>
      </c>
      <c r="C48" s="5">
        <v>0.47256389399146659</v>
      </c>
    </row>
    <row r="49" spans="2:3" x14ac:dyDescent="0.2">
      <c r="B49" s="26">
        <v>42979</v>
      </c>
      <c r="C49" s="5">
        <v>0.56410080436749388</v>
      </c>
    </row>
    <row r="50" spans="2:3" x14ac:dyDescent="0.2">
      <c r="B50" s="26">
        <v>43009</v>
      </c>
      <c r="C50" s="5">
        <v>0.81100944872589742</v>
      </c>
    </row>
    <row r="51" spans="2:3" x14ac:dyDescent="0.2">
      <c r="B51" s="26">
        <v>43040</v>
      </c>
      <c r="C51" s="5">
        <v>0.88298089812007774</v>
      </c>
    </row>
    <row r="52" spans="2:3" x14ac:dyDescent="0.2">
      <c r="B52" s="26">
        <v>43070</v>
      </c>
      <c r="C52" s="5">
        <v>0.7286473159526351</v>
      </c>
    </row>
    <row r="53" spans="2:3" x14ac:dyDescent="0.2">
      <c r="B53" s="26">
        <v>43101</v>
      </c>
      <c r="C53" s="5">
        <v>0.61996776790257468</v>
      </c>
    </row>
    <row r="54" spans="2:3" x14ac:dyDescent="0.2">
      <c r="B54" s="26">
        <v>43132</v>
      </c>
      <c r="C54" s="5">
        <v>0.11280245871924009</v>
      </c>
    </row>
    <row r="55" spans="2:3" x14ac:dyDescent="0.2">
      <c r="B55" s="26">
        <v>43160</v>
      </c>
      <c r="C55" s="5">
        <v>0.49964326528353997</v>
      </c>
    </row>
    <row r="56" spans="2:3" x14ac:dyDescent="0.2">
      <c r="B56" s="26">
        <v>43191</v>
      </c>
      <c r="C56" s="5">
        <v>0.5898126534032393</v>
      </c>
    </row>
    <row r="57" spans="2:3" x14ac:dyDescent="0.2">
      <c r="B57" s="26">
        <v>43221</v>
      </c>
      <c r="C57" s="5">
        <v>0.38986001464330522</v>
      </c>
    </row>
    <row r="58" spans="2:3" x14ac:dyDescent="0.2">
      <c r="B58" s="26">
        <v>43252</v>
      </c>
      <c r="C58" s="5">
        <v>0.4262117321024928</v>
      </c>
    </row>
    <row r="59" spans="2:3" x14ac:dyDescent="0.2">
      <c r="B59" s="26">
        <v>43282</v>
      </c>
      <c r="C59" s="5">
        <v>0.42545311901228744</v>
      </c>
    </row>
    <row r="60" spans="2:3" x14ac:dyDescent="0.2">
      <c r="B60" s="26">
        <v>43313</v>
      </c>
      <c r="C60" s="5">
        <v>0.57447910869244401</v>
      </c>
    </row>
    <row r="61" spans="2:3" x14ac:dyDescent="0.2">
      <c r="B61" s="26">
        <v>43344</v>
      </c>
      <c r="C61" s="5">
        <v>0.48256854500128143</v>
      </c>
    </row>
    <row r="62" spans="2:3" x14ac:dyDescent="0.2">
      <c r="B62" s="26">
        <v>43374</v>
      </c>
      <c r="C62" s="5">
        <v>0.54760425501604038</v>
      </c>
    </row>
    <row r="63" spans="2:3" x14ac:dyDescent="0.2">
      <c r="B63" s="26">
        <v>43405</v>
      </c>
      <c r="C63" s="5">
        <v>0.45589254980977245</v>
      </c>
    </row>
    <row r="64" spans="2:3" x14ac:dyDescent="0.2">
      <c r="B64" s="26">
        <v>43435</v>
      </c>
      <c r="C64" s="5">
        <v>0.46954043257801847</v>
      </c>
    </row>
    <row r="65" spans="2:3" x14ac:dyDescent="0.2">
      <c r="B65" s="26">
        <v>43466</v>
      </c>
      <c r="C65" s="5">
        <v>0.56420381309727385</v>
      </c>
    </row>
    <row r="66" spans="2:3" x14ac:dyDescent="0.2">
      <c r="B66" s="26">
        <v>43497</v>
      </c>
      <c r="C66" s="5">
        <v>0.15026031060350159</v>
      </c>
    </row>
    <row r="67" spans="2:3" x14ac:dyDescent="0.2">
      <c r="B67" s="26">
        <v>43525</v>
      </c>
      <c r="C67" s="5">
        <v>0.20797963960169941</v>
      </c>
    </row>
    <row r="68" spans="2:3" x14ac:dyDescent="0.2">
      <c r="B68" s="26">
        <v>43556</v>
      </c>
      <c r="C68" s="5">
        <v>4.3877038557779656E-2</v>
      </c>
    </row>
    <row r="69" spans="2:3" x14ac:dyDescent="0.2">
      <c r="B69" s="26">
        <v>43586</v>
      </c>
      <c r="C69" s="5">
        <v>-0.64422355296020839</v>
      </c>
    </row>
    <row r="70" spans="2:3" x14ac:dyDescent="0.2">
      <c r="B70" s="26">
        <v>43617</v>
      </c>
      <c r="C70" s="5">
        <v>-0.45865254075046574</v>
      </c>
    </row>
    <row r="71" spans="2:3" x14ac:dyDescent="0.2">
      <c r="B71" s="26">
        <v>43647</v>
      </c>
      <c r="C71" s="5">
        <v>-0.43492169320969687</v>
      </c>
    </row>
    <row r="72" spans="2:3" x14ac:dyDescent="0.2">
      <c r="B72" s="26">
        <v>43678</v>
      </c>
      <c r="C72" s="5">
        <v>-0.32055032269025252</v>
      </c>
    </row>
    <row r="73" spans="2:3" x14ac:dyDescent="0.2">
      <c r="B73" s="26">
        <v>43709</v>
      </c>
      <c r="C73" s="5">
        <v>0.15147792560947262</v>
      </c>
    </row>
    <row r="74" spans="2:3" x14ac:dyDescent="0.2">
      <c r="B74" s="26">
        <v>43739</v>
      </c>
      <c r="C74" s="5">
        <v>6.3527221480125129E-2</v>
      </c>
    </row>
    <row r="75" spans="2:3" x14ac:dyDescent="0.2">
      <c r="B75" s="26">
        <v>43770</v>
      </c>
      <c r="C75" s="5">
        <v>0.13637133774507074</v>
      </c>
    </row>
    <row r="76" spans="2:3" x14ac:dyDescent="0.2">
      <c r="B76" s="26">
        <v>43800</v>
      </c>
      <c r="C76" s="5">
        <v>1.5593090467227599E-2</v>
      </c>
    </row>
    <row r="77" spans="2:3" x14ac:dyDescent="0.2">
      <c r="B77" s="26">
        <v>43831</v>
      </c>
      <c r="C77" s="5">
        <v>5.712635389335282E-2</v>
      </c>
    </row>
    <row r="78" spans="2:3" x14ac:dyDescent="0.2">
      <c r="B78" s="26">
        <v>43862</v>
      </c>
      <c r="C78" s="5">
        <v>1.2022949756754691</v>
      </c>
    </row>
    <row r="79" spans="2:3" x14ac:dyDescent="0.2">
      <c r="B79" s="26">
        <v>43891</v>
      </c>
      <c r="C79" s="5">
        <v>2.5936137042256613</v>
      </c>
    </row>
    <row r="80" spans="2:3" x14ac:dyDescent="0.2">
      <c r="B80" s="26">
        <v>43922</v>
      </c>
      <c r="C80" s="5">
        <v>3.3630951602490153</v>
      </c>
    </row>
    <row r="81" spans="2:3" x14ac:dyDescent="0.2">
      <c r="B81" s="26">
        <v>43952</v>
      </c>
      <c r="C81" s="5">
        <v>2.7714907650223828</v>
      </c>
    </row>
    <row r="82" spans="2:3" x14ac:dyDescent="0.2">
      <c r="B82" s="26">
        <v>43983</v>
      </c>
      <c r="C82" s="5">
        <v>2.4631886795778413</v>
      </c>
    </row>
    <row r="83" spans="2:3" x14ac:dyDescent="0.2">
      <c r="B83" s="26">
        <v>44013</v>
      </c>
      <c r="C83" s="5">
        <v>2.7176813778265174</v>
      </c>
    </row>
    <row r="84" spans="2:3" x14ac:dyDescent="0.2">
      <c r="B84" s="26">
        <v>44044</v>
      </c>
      <c r="C84" s="5">
        <v>1.2358851898003274</v>
      </c>
    </row>
    <row r="85" spans="2:3" x14ac:dyDescent="0.2">
      <c r="B85" s="26">
        <v>44075</v>
      </c>
      <c r="C85" s="5">
        <v>0.59400500166605141</v>
      </c>
    </row>
    <row r="86" spans="2:3" x14ac:dyDescent="0.2">
      <c r="B86" s="26">
        <v>44105</v>
      </c>
      <c r="C86" s="5">
        <v>0.12582973242191256</v>
      </c>
    </row>
    <row r="87" spans="2:3" x14ac:dyDescent="0.2">
      <c r="B87" s="26">
        <v>44136</v>
      </c>
      <c r="C87" s="5">
        <v>0.73022549938679571</v>
      </c>
    </row>
    <row r="88" spans="2:3" x14ac:dyDescent="0.2">
      <c r="B88" s="26">
        <v>44166</v>
      </c>
      <c r="C88" s="5">
        <v>1.6544699440469333</v>
      </c>
    </row>
    <row r="89" spans="2:3" x14ac:dyDescent="0.2">
      <c r="B89" s="26">
        <v>44197</v>
      </c>
      <c r="C89" s="5">
        <v>1.4351851436918925</v>
      </c>
    </row>
    <row r="90" spans="2:3" x14ac:dyDescent="0.2">
      <c r="B90" s="26">
        <v>44228</v>
      </c>
      <c r="C90" s="5">
        <v>1.9045658849696971</v>
      </c>
    </row>
    <row r="91" spans="2:3" x14ac:dyDescent="0.2">
      <c r="B91" s="26">
        <v>44256</v>
      </c>
      <c r="C91" s="5">
        <v>2.1740579574049295</v>
      </c>
    </row>
    <row r="92" spans="2:3" x14ac:dyDescent="0.2">
      <c r="B92" s="26">
        <v>44287</v>
      </c>
      <c r="C92" s="5">
        <v>2.4808353042014919</v>
      </c>
    </row>
    <row r="93" spans="2:3" x14ac:dyDescent="0.2">
      <c r="B93" s="26">
        <v>44317</v>
      </c>
      <c r="C93" s="5">
        <v>2.9428325059413374</v>
      </c>
    </row>
    <row r="94" spans="2:3" x14ac:dyDescent="0.2">
      <c r="B94" s="26">
        <v>44348</v>
      </c>
      <c r="C94" s="5">
        <v>2.6805034844221702</v>
      </c>
    </row>
    <row r="95" spans="2:3" x14ac:dyDescent="0.2">
      <c r="B95" s="26">
        <v>44378</v>
      </c>
      <c r="C95" s="5">
        <v>2.975061769157691</v>
      </c>
    </row>
    <row r="96" spans="2:3" x14ac:dyDescent="0.2">
      <c r="B96" s="26">
        <v>44409</v>
      </c>
      <c r="C96" s="5">
        <v>3.2887633164332968</v>
      </c>
    </row>
    <row r="97" spans="2:6" x14ac:dyDescent="0.2">
      <c r="B97" s="26">
        <v>44440</v>
      </c>
      <c r="C97" s="5">
        <v>3.307559029680287</v>
      </c>
    </row>
    <row r="98" spans="2:6" x14ac:dyDescent="0.2">
      <c r="B98" s="26">
        <v>44470</v>
      </c>
      <c r="C98" s="5">
        <v>3.8558653848740585</v>
      </c>
    </row>
    <row r="99" spans="2:6" x14ac:dyDescent="0.2">
      <c r="B99" s="26">
        <v>44501</v>
      </c>
      <c r="C99" s="5">
        <v>4.2967020042788064</v>
      </c>
    </row>
    <row r="100" spans="2:6" x14ac:dyDescent="0.2">
      <c r="B100" s="26">
        <v>44531</v>
      </c>
      <c r="C100" s="5">
        <v>4.3823301211123464</v>
      </c>
    </row>
    <row r="101" spans="2:6" x14ac:dyDescent="0.2">
      <c r="B101" s="26">
        <v>44562</v>
      </c>
      <c r="C101" s="5">
        <v>3.6841573506679088</v>
      </c>
    </row>
    <row r="102" spans="2:6" x14ac:dyDescent="0.2">
      <c r="B102" s="26">
        <v>44593</v>
      </c>
      <c r="C102" s="5">
        <v>2.7671511872290941</v>
      </c>
    </row>
    <row r="103" spans="2:6" x14ac:dyDescent="0.2">
      <c r="B103" s="26">
        <v>44621</v>
      </c>
      <c r="C103" s="5">
        <v>2.8010569462094113</v>
      </c>
    </row>
    <row r="104" spans="2:6" x14ac:dyDescent="0.2">
      <c r="B104" s="26">
        <v>44652</v>
      </c>
      <c r="C104" s="5">
        <v>3.3981992079109449</v>
      </c>
    </row>
    <row r="105" spans="2:6" x14ac:dyDescent="0.2">
      <c r="B105" s="26">
        <v>44682</v>
      </c>
      <c r="C105" s="5">
        <v>2.8992852516330858</v>
      </c>
    </row>
    <row r="106" spans="2:6" x14ac:dyDescent="0.2">
      <c r="F106" s="5" t="s">
        <v>356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30"/>
  <sheetViews>
    <sheetView workbookViewId="0">
      <selection activeCell="H17" sqref="H17"/>
    </sheetView>
  </sheetViews>
  <sheetFormatPr defaultColWidth="8.625" defaultRowHeight="12.75" x14ac:dyDescent="0.2"/>
  <cols>
    <col min="1" max="1" width="8.625" style="5"/>
    <col min="2" max="4" width="11.125" style="5" customWidth="1"/>
    <col min="5" max="5" width="10.5" style="5" customWidth="1"/>
    <col min="6" max="6" width="11.125" style="5" customWidth="1"/>
    <col min="7" max="16384" width="8.625" style="5"/>
  </cols>
  <sheetData>
    <row r="1" spans="1:7" x14ac:dyDescent="0.2">
      <c r="A1" s="5" t="s">
        <v>473</v>
      </c>
    </row>
    <row r="2" spans="1:7" x14ac:dyDescent="0.2">
      <c r="A2" s="5" t="s">
        <v>474</v>
      </c>
    </row>
    <row r="4" spans="1:7" x14ac:dyDescent="0.2">
      <c r="B4" s="5">
        <v>2019</v>
      </c>
      <c r="C4" s="5">
        <v>2020</v>
      </c>
      <c r="D4" s="5">
        <v>2021</v>
      </c>
      <c r="E4" s="5">
        <v>2022</v>
      </c>
      <c r="F4" s="5">
        <v>2023</v>
      </c>
      <c r="G4" s="5">
        <v>2024</v>
      </c>
    </row>
    <row r="5" spans="1:7" x14ac:dyDescent="0.2">
      <c r="A5" s="5" t="s">
        <v>357</v>
      </c>
      <c r="B5" s="31">
        <v>9.300405538162633E-2</v>
      </c>
      <c r="C5" s="31">
        <v>-2.6623426799396353E-2</v>
      </c>
      <c r="D5" s="31">
        <v>0.11415699916547943</v>
      </c>
      <c r="E5" s="31">
        <v>1.4652128604291501</v>
      </c>
      <c r="F5" s="31">
        <v>1.2678280798461949</v>
      </c>
      <c r="G5" s="31">
        <v>0.50430275632839405</v>
      </c>
    </row>
    <row r="6" spans="1:7" x14ac:dyDescent="0.2">
      <c r="A6" s="5" t="s">
        <v>358</v>
      </c>
      <c r="B6" s="31">
        <v>-0.59074020129296301</v>
      </c>
      <c r="C6" s="31">
        <v>-0.5449116216697405</v>
      </c>
      <c r="D6" s="31">
        <v>-3.1291804391973591E-3</v>
      </c>
      <c r="E6" s="31">
        <v>0.84512541252272355</v>
      </c>
      <c r="F6" s="31">
        <v>0.53378538119881969</v>
      </c>
      <c r="G6" s="31">
        <v>0.22915171073477419</v>
      </c>
    </row>
    <row r="7" spans="1:7" x14ac:dyDescent="0.2">
      <c r="A7" s="5" t="s">
        <v>359</v>
      </c>
      <c r="B7" s="31">
        <v>0.10060787443408942</v>
      </c>
      <c r="C7" s="31">
        <v>-0.39887210822426389</v>
      </c>
      <c r="D7" s="31">
        <v>1.0077592649813121</v>
      </c>
      <c r="E7" s="31">
        <v>3.7057530049792211</v>
      </c>
      <c r="F7" s="31">
        <v>0.67660511556101932</v>
      </c>
      <c r="G7" s="31">
        <v>-0.37014215381400145</v>
      </c>
    </row>
    <row r="8" spans="1:7" x14ac:dyDescent="0.2">
      <c r="A8" s="5" t="s">
        <v>30</v>
      </c>
      <c r="B8" s="31">
        <v>1.317148924032143</v>
      </c>
      <c r="C8" s="31">
        <v>0.47440610733526961</v>
      </c>
      <c r="D8" s="31">
        <v>1.3138521162056727</v>
      </c>
      <c r="E8" s="31">
        <v>2.259166898850328</v>
      </c>
      <c r="F8" s="31">
        <v>1.8988434880410401</v>
      </c>
      <c r="G8" s="31">
        <v>1.7818401003041104</v>
      </c>
    </row>
    <row r="9" spans="1:7" x14ac:dyDescent="0.2">
      <c r="A9" s="5" t="s">
        <v>114</v>
      </c>
      <c r="B9" s="31">
        <v>0.87742141143629282</v>
      </c>
      <c r="C9" s="31">
        <v>-0.45520639215241021</v>
      </c>
      <c r="D9" s="31">
        <v>2.4296956921146204</v>
      </c>
      <c r="E9" s="31">
        <v>7.7926550880131131</v>
      </c>
      <c r="F9" s="31">
        <v>4.2260400557977382</v>
      </c>
      <c r="G9" s="31">
        <v>2.0674077878107266</v>
      </c>
    </row>
    <row r="30" spans="2:2" x14ac:dyDescent="0.2">
      <c r="B30" s="5" t="s">
        <v>129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44"/>
  <sheetViews>
    <sheetView workbookViewId="0">
      <selection activeCell="G23" sqref="G23"/>
    </sheetView>
  </sheetViews>
  <sheetFormatPr defaultColWidth="8.625" defaultRowHeight="12.75" x14ac:dyDescent="0.2"/>
  <cols>
    <col min="1" max="8" width="8.625" style="37"/>
    <col min="9" max="9" width="11.625" style="41" customWidth="1"/>
    <col min="10" max="14" width="12.375" style="37" customWidth="1"/>
    <col min="15" max="16384" width="8.625" style="37"/>
  </cols>
  <sheetData>
    <row r="1" spans="1:14" x14ac:dyDescent="0.2">
      <c r="A1" s="37" t="s">
        <v>475</v>
      </c>
    </row>
    <row r="2" spans="1:14" x14ac:dyDescent="0.2">
      <c r="A2" s="37" t="s">
        <v>476</v>
      </c>
    </row>
    <row r="4" spans="1:14" s="44" customFormat="1" ht="38.25" x14ac:dyDescent="0.2">
      <c r="I4" s="45"/>
      <c r="J4" s="44" t="s">
        <v>360</v>
      </c>
      <c r="K4" s="44" t="s">
        <v>361</v>
      </c>
      <c r="L4" s="44" t="s">
        <v>362</v>
      </c>
      <c r="M4" s="44" t="s">
        <v>363</v>
      </c>
      <c r="N4" s="44" t="s">
        <v>364</v>
      </c>
    </row>
    <row r="5" spans="1:14" x14ac:dyDescent="0.2">
      <c r="I5" s="41">
        <v>43480</v>
      </c>
      <c r="J5" s="38"/>
      <c r="K5" s="38">
        <v>2.6530612244897833E-2</v>
      </c>
      <c r="L5" s="38">
        <v>-3.9490680937442346E-2</v>
      </c>
      <c r="M5" s="38">
        <v>5.8935551769069061E-2</v>
      </c>
      <c r="N5" s="38">
        <v>5.2000000000000005E-2</v>
      </c>
    </row>
    <row r="6" spans="1:14" x14ac:dyDescent="0.2">
      <c r="I6" s="41">
        <v>43511</v>
      </c>
      <c r="J6" s="38">
        <v>1.1976047904191711E-2</v>
      </c>
      <c r="K6" s="38">
        <v>3.2619775739041845E-2</v>
      </c>
      <c r="L6" s="38">
        <v>-2.7604215238272944E-2</v>
      </c>
      <c r="M6" s="38">
        <v>5.3970470869912246E-2</v>
      </c>
      <c r="N6" s="38">
        <v>4.2999999999999997E-2</v>
      </c>
    </row>
    <row r="7" spans="1:14" x14ac:dyDescent="0.2">
      <c r="I7" s="41">
        <v>43539</v>
      </c>
      <c r="J7" s="38">
        <v>1.6048144433299827E-2</v>
      </c>
      <c r="K7" s="38">
        <v>2.8455284552845406E-2</v>
      </c>
      <c r="L7" s="38">
        <v>-5.64431263752041E-3</v>
      </c>
      <c r="M7" s="38">
        <v>5.3924982588797077E-2</v>
      </c>
      <c r="N7" s="38">
        <v>3.7999999999999999E-2</v>
      </c>
    </row>
    <row r="8" spans="1:14" x14ac:dyDescent="0.2">
      <c r="I8" s="41">
        <v>43570</v>
      </c>
      <c r="J8" s="38">
        <v>2.1363173957273718E-2</v>
      </c>
      <c r="K8" s="38">
        <v>2.3279352226720729E-2</v>
      </c>
      <c r="L8" s="38">
        <v>1.0463088548730903E-2</v>
      </c>
      <c r="M8" s="38">
        <v>5.0217908082409002E-2</v>
      </c>
      <c r="N8" s="38">
        <v>2.8999999999999998E-2</v>
      </c>
    </row>
    <row r="9" spans="1:14" x14ac:dyDescent="0.2">
      <c r="I9" s="41">
        <v>43600</v>
      </c>
      <c r="J9" s="38">
        <v>2.1384928716904117E-2</v>
      </c>
      <c r="K9" s="38">
        <v>2.535496957403649E-2</v>
      </c>
      <c r="L9" s="38">
        <v>2.6290722042293657E-2</v>
      </c>
      <c r="M9" s="38">
        <v>4.0121939227062642E-2</v>
      </c>
      <c r="N9" s="38">
        <v>2.6000000000000002E-2</v>
      </c>
    </row>
    <row r="10" spans="1:14" x14ac:dyDescent="0.2">
      <c r="I10" s="41">
        <v>43631</v>
      </c>
      <c r="J10" s="38">
        <v>1.8237082066869359E-2</v>
      </c>
      <c r="K10" s="38">
        <v>2.2244691607684386E-2</v>
      </c>
      <c r="L10" s="38">
        <v>1.9842400075951838E-2</v>
      </c>
      <c r="M10" s="38">
        <v>3.0779753761969841E-2</v>
      </c>
      <c r="N10" s="38">
        <v>0.02</v>
      </c>
    </row>
    <row r="11" spans="1:14" x14ac:dyDescent="0.2">
      <c r="I11" s="41">
        <v>43661</v>
      </c>
      <c r="J11" s="38">
        <v>3.2719836400818103E-2</v>
      </c>
      <c r="K11" s="38">
        <v>2.3232323232323271E-2</v>
      </c>
      <c r="L11" s="38">
        <v>-2.0101464535273283E-2</v>
      </c>
      <c r="M11" s="38">
        <v>2.4549439844130605E-2</v>
      </c>
      <c r="N11" s="38">
        <v>2.2000000000000002E-2</v>
      </c>
    </row>
    <row r="12" spans="1:14" x14ac:dyDescent="0.2">
      <c r="I12" s="41">
        <v>43692</v>
      </c>
      <c r="J12" s="38">
        <v>6.6246056782334417E-2</v>
      </c>
      <c r="K12" s="38">
        <v>2.4242424242424399E-2</v>
      </c>
      <c r="L12" s="38">
        <v>-5.0389105058365691E-2</v>
      </c>
      <c r="M12" s="38">
        <v>1.1958723116983316E-2</v>
      </c>
      <c r="N12" s="38">
        <v>1.9E-2</v>
      </c>
    </row>
    <row r="13" spans="1:14" x14ac:dyDescent="0.2">
      <c r="I13" s="41">
        <v>43723</v>
      </c>
      <c r="J13" s="38">
        <v>9.0521831735889347E-2</v>
      </c>
      <c r="K13" s="38">
        <v>1.9114688128772483E-2</v>
      </c>
      <c r="L13" s="38">
        <v>-7.0293512806132052E-2</v>
      </c>
      <c r="M13" s="38">
        <v>-1.0520275439939164E-3</v>
      </c>
      <c r="N13" s="38">
        <v>1.1000000000000001E-2</v>
      </c>
    </row>
    <row r="14" spans="1:14" x14ac:dyDescent="0.2">
      <c r="I14" s="41">
        <v>43753</v>
      </c>
      <c r="J14" s="38">
        <v>6.2039957939011625E-2</v>
      </c>
      <c r="K14" s="38">
        <v>1.7102615694164935E-2</v>
      </c>
      <c r="L14" s="38">
        <v>-4.508856682769713E-2</v>
      </c>
      <c r="M14" s="38">
        <v>-1.1003604629102659E-2</v>
      </c>
      <c r="N14" s="38">
        <v>0.01</v>
      </c>
    </row>
    <row r="15" spans="1:14" x14ac:dyDescent="0.2">
      <c r="I15" s="41">
        <v>43784</v>
      </c>
      <c r="J15" s="38">
        <v>5.7351407716371261E-2</v>
      </c>
      <c r="K15" s="38">
        <v>1.9114688128772483E-2</v>
      </c>
      <c r="L15" s="38">
        <v>-3.2350415115946163E-2</v>
      </c>
      <c r="M15" s="38">
        <v>-1.9021481972177567E-2</v>
      </c>
      <c r="N15" s="38">
        <v>1.1000000000000001E-2</v>
      </c>
    </row>
    <row r="16" spans="1:14" x14ac:dyDescent="0.2">
      <c r="I16" s="41">
        <v>43814</v>
      </c>
      <c r="J16" s="38">
        <v>5.2137643378519227E-2</v>
      </c>
      <c r="K16" s="38">
        <v>1.3039117352056095E-2</v>
      </c>
      <c r="L16" s="38">
        <v>-1.3473764114242393E-2</v>
      </c>
      <c r="M16" s="38">
        <v>-1.812316159028371E-2</v>
      </c>
      <c r="N16" s="38">
        <v>3.0000000000000001E-3</v>
      </c>
    </row>
    <row r="17" spans="2:14" x14ac:dyDescent="0.2">
      <c r="I17" s="41">
        <v>43845</v>
      </c>
      <c r="J17" s="38">
        <v>3.4722222222222321E-2</v>
      </c>
      <c r="K17" s="38">
        <v>-8.9463220675943811E-3</v>
      </c>
      <c r="L17" s="38">
        <v>1.4024975984630261E-2</v>
      </c>
      <c r="M17" s="38">
        <v>-1.2683388547089502E-2</v>
      </c>
      <c r="N17" s="38">
        <v>0.01</v>
      </c>
    </row>
    <row r="18" spans="2:14" x14ac:dyDescent="0.2">
      <c r="I18" s="41">
        <v>43876</v>
      </c>
      <c r="J18" s="38">
        <v>4.0433925049309538E-2</v>
      </c>
      <c r="K18" s="38">
        <v>-1.2833168805528095E-2</v>
      </c>
      <c r="L18" s="38">
        <v>2.5894312841661105E-2</v>
      </c>
      <c r="M18" s="38">
        <v>-2.555608140085186E-2</v>
      </c>
      <c r="N18" s="38">
        <v>0.01</v>
      </c>
    </row>
    <row r="19" spans="2:14" x14ac:dyDescent="0.2">
      <c r="I19" s="41">
        <v>43905</v>
      </c>
      <c r="J19" s="38">
        <v>1.4807502467917066E-2</v>
      </c>
      <c r="K19" s="38">
        <v>-1.0869565217391353E-2</v>
      </c>
      <c r="L19" s="38">
        <v>-2.886280546469111E-4</v>
      </c>
      <c r="M19" s="38">
        <v>-3.2568677428490567E-2</v>
      </c>
      <c r="N19" s="38">
        <v>9.0000000000000011E-3</v>
      </c>
    </row>
    <row r="20" spans="2:14" x14ac:dyDescent="0.2">
      <c r="B20" s="37" t="s">
        <v>477</v>
      </c>
      <c r="I20" s="41">
        <v>43936</v>
      </c>
      <c r="J20" s="38">
        <v>1.9920318725097363E-3</v>
      </c>
      <c r="K20" s="38">
        <v>-1.3847675568743778E-2</v>
      </c>
      <c r="L20" s="38">
        <v>-3.9789069990412207E-2</v>
      </c>
      <c r="M20" s="38">
        <v>-3.8385362633217124E-2</v>
      </c>
      <c r="N20" s="38">
        <v>6.9999999999999993E-3</v>
      </c>
    </row>
    <row r="21" spans="2:14" x14ac:dyDescent="0.2">
      <c r="I21" s="41">
        <v>43966</v>
      </c>
      <c r="J21" s="38">
        <v>5.9820538384847133E-3</v>
      </c>
      <c r="K21" s="38">
        <v>-1.4836795252225476E-2</v>
      </c>
      <c r="L21" s="38">
        <v>-5.00278448115834E-2</v>
      </c>
      <c r="M21" s="38">
        <v>-3.9614257350855664E-2</v>
      </c>
      <c r="N21" s="38">
        <v>3.0000000000000001E-3</v>
      </c>
    </row>
    <row r="22" spans="2:14" x14ac:dyDescent="0.2">
      <c r="I22" s="41">
        <v>43997</v>
      </c>
      <c r="J22" s="38">
        <v>-8.9552238805971074E-3</v>
      </c>
      <c r="K22" s="38">
        <v>-1.3847675568743778E-2</v>
      </c>
      <c r="L22" s="38">
        <v>-4.2543288028300208E-2</v>
      </c>
      <c r="M22" s="38">
        <v>-3.5264006066925813E-2</v>
      </c>
      <c r="N22" s="38">
        <v>0</v>
      </c>
    </row>
    <row r="23" spans="2:14" x14ac:dyDescent="0.2">
      <c r="I23" s="41">
        <v>44027</v>
      </c>
      <c r="J23" s="38">
        <v>-2.6732673267326756E-2</v>
      </c>
      <c r="K23" s="38">
        <v>-1.5794669299111441E-2</v>
      </c>
      <c r="L23" s="38">
        <v>1.816938556217651E-2</v>
      </c>
      <c r="M23" s="38">
        <v>-3.1853190073214854E-2</v>
      </c>
      <c r="N23" s="38">
        <v>-6.9999999999999993E-3</v>
      </c>
    </row>
    <row r="24" spans="2:14" x14ac:dyDescent="0.2">
      <c r="I24" s="41">
        <v>44058</v>
      </c>
      <c r="J24" s="38">
        <v>-4.9309664694280109E-2</v>
      </c>
      <c r="K24" s="38">
        <v>-1.7751479289940919E-2</v>
      </c>
      <c r="L24" s="38">
        <v>6.2179881171890994E-2</v>
      </c>
      <c r="M24" s="38">
        <v>-3.0496521490517514E-2</v>
      </c>
      <c r="N24" s="38">
        <v>-9.0000000000000011E-3</v>
      </c>
    </row>
    <row r="25" spans="2:14" x14ac:dyDescent="0.2">
      <c r="I25" s="41">
        <v>44089</v>
      </c>
      <c r="J25" s="38">
        <v>-6.4453125000000111E-2</v>
      </c>
      <c r="K25" s="38">
        <v>-1.3820335636722469E-2</v>
      </c>
      <c r="L25" s="38">
        <v>5.8616529257993211E-2</v>
      </c>
      <c r="M25" s="38">
        <v>-2.881761608425093E-2</v>
      </c>
      <c r="N25" s="38">
        <v>-8.0000000000000002E-3</v>
      </c>
    </row>
    <row r="26" spans="2:14" x14ac:dyDescent="0.2">
      <c r="I26" s="41">
        <v>44119</v>
      </c>
      <c r="J26" s="38">
        <v>-5.1485148514851531E-2</v>
      </c>
      <c r="K26" s="38">
        <v>-1.186943620178027E-2</v>
      </c>
      <c r="L26" s="38">
        <v>4.26544985616506E-2</v>
      </c>
      <c r="M26" s="38">
        <v>-2.4458085555342568E-2</v>
      </c>
      <c r="N26" s="38">
        <v>-5.0000000000000001E-3</v>
      </c>
    </row>
    <row r="27" spans="2:14" x14ac:dyDescent="0.2">
      <c r="I27" s="41">
        <v>44150</v>
      </c>
      <c r="J27" s="38">
        <v>-5.9171597633136064E-2</v>
      </c>
      <c r="K27" s="38">
        <v>-1.7769002961500413E-2</v>
      </c>
      <c r="L27" s="38">
        <v>3.3431952662721809E-2</v>
      </c>
      <c r="M27" s="38">
        <v>-1.447038394752076E-2</v>
      </c>
      <c r="N27" s="38">
        <v>4.0000000000000001E-3</v>
      </c>
    </row>
    <row r="28" spans="2:14" x14ac:dyDescent="0.2">
      <c r="I28" s="41">
        <v>44180</v>
      </c>
      <c r="J28" s="38">
        <v>-5.7482656095143803E-2</v>
      </c>
      <c r="K28" s="38">
        <v>-1.3861386138613874E-2</v>
      </c>
      <c r="L28" s="38">
        <v>1.8659228623641333E-2</v>
      </c>
      <c r="M28" s="38">
        <v>-1.0243525318902269E-2</v>
      </c>
      <c r="N28" s="38">
        <v>2.2000000000000002E-2</v>
      </c>
    </row>
    <row r="29" spans="2:14" x14ac:dyDescent="0.2">
      <c r="I29" s="41">
        <v>44211</v>
      </c>
      <c r="J29" s="38">
        <v>-6.5196548418024913E-2</v>
      </c>
      <c r="K29" s="38">
        <v>3.0090270812437314E-3</v>
      </c>
      <c r="L29" s="38">
        <v>7.8628268283440494E-3</v>
      </c>
      <c r="M29" s="38">
        <v>-8.6281276962899556E-3</v>
      </c>
      <c r="N29" s="38">
        <v>2.5000000000000001E-2</v>
      </c>
    </row>
    <row r="30" spans="2:14" x14ac:dyDescent="0.2">
      <c r="I30" s="41">
        <v>44242</v>
      </c>
      <c r="J30" s="38">
        <v>-6.1611374407582908E-2</v>
      </c>
      <c r="K30" s="38">
        <v>-5.0000000000000044E-3</v>
      </c>
      <c r="L30" s="38">
        <v>1.2900813312143544E-2</v>
      </c>
      <c r="M30" s="38">
        <v>1.8358426420592489E-2</v>
      </c>
      <c r="N30" s="38">
        <v>0.03</v>
      </c>
    </row>
    <row r="31" spans="2:14" x14ac:dyDescent="0.2">
      <c r="I31" s="41">
        <v>44270</v>
      </c>
      <c r="J31" s="38">
        <v>-4.0856031128404746E-2</v>
      </c>
      <c r="K31" s="38">
        <v>-2.9970029970030065E-3</v>
      </c>
      <c r="L31" s="38">
        <v>6.813588682513716E-2</v>
      </c>
      <c r="M31" s="38">
        <v>3.8251366120218622E-2</v>
      </c>
      <c r="N31" s="38">
        <v>3.5000000000000003E-2</v>
      </c>
    </row>
    <row r="32" spans="2:14" x14ac:dyDescent="0.2">
      <c r="I32" s="41">
        <v>44301</v>
      </c>
      <c r="J32" s="38">
        <v>-2.5844930417495027E-2</v>
      </c>
      <c r="K32" s="38">
        <v>5.015045135406293E-3</v>
      </c>
      <c r="L32" s="38">
        <v>0.13569645531702434</v>
      </c>
      <c r="M32" s="38">
        <v>5.6394664574342945E-2</v>
      </c>
      <c r="N32" s="38">
        <v>4.4999999999999998E-2</v>
      </c>
    </row>
    <row r="33" spans="9:14" x14ac:dyDescent="0.2">
      <c r="I33" s="41">
        <v>44331</v>
      </c>
      <c r="J33" s="38">
        <v>-2.7750247770069514E-2</v>
      </c>
      <c r="K33" s="38">
        <v>1.3052208835341528E-2</v>
      </c>
      <c r="L33" s="38">
        <v>0.1344406448461164</v>
      </c>
      <c r="M33" s="38">
        <v>7.4227210080724637E-2</v>
      </c>
      <c r="N33" s="38">
        <v>5.4000000000000006E-2</v>
      </c>
    </row>
    <row r="34" spans="9:14" x14ac:dyDescent="0.2">
      <c r="I34" s="41">
        <v>44362</v>
      </c>
      <c r="J34" s="38">
        <v>-1.1044176706827225E-2</v>
      </c>
      <c r="K34" s="38">
        <v>1.8054162487462388E-2</v>
      </c>
      <c r="L34" s="38">
        <v>0.13252309188138067</v>
      </c>
      <c r="M34" s="38">
        <v>8.3325144934656592E-2</v>
      </c>
      <c r="N34" s="38">
        <v>6.8000000000000005E-2</v>
      </c>
    </row>
    <row r="35" spans="9:14" x14ac:dyDescent="0.2">
      <c r="I35" s="41">
        <v>44392</v>
      </c>
      <c r="J35" s="38">
        <v>1.8311291963377441E-2</v>
      </c>
      <c r="K35" s="38">
        <v>2.8084252758274753E-2</v>
      </c>
      <c r="L35" s="38">
        <v>0.112635517605296</v>
      </c>
      <c r="M35" s="38">
        <v>9.2025142408171279E-2</v>
      </c>
      <c r="N35" s="38">
        <v>8.5000000000000006E-2</v>
      </c>
    </row>
    <row r="36" spans="9:14" x14ac:dyDescent="0.2">
      <c r="I36" s="41">
        <v>44423</v>
      </c>
      <c r="J36" s="38">
        <v>4.668049792531126E-2</v>
      </c>
      <c r="K36" s="38">
        <v>2.8112449799196915E-2</v>
      </c>
      <c r="L36" s="38">
        <v>0.12305911852637674</v>
      </c>
      <c r="M36" s="38">
        <v>0.10075690553425742</v>
      </c>
      <c r="N36" s="38">
        <v>0.109</v>
      </c>
    </row>
    <row r="37" spans="9:14" x14ac:dyDescent="0.2">
      <c r="I37" s="41">
        <v>44454</v>
      </c>
      <c r="J37" s="38">
        <v>5.6367432150313146E-2</v>
      </c>
      <c r="K37" s="38">
        <v>2.902902902902893E-2</v>
      </c>
      <c r="L37" s="38">
        <v>0.13391585145787821</v>
      </c>
      <c r="M37" s="38">
        <v>0.11898659305993697</v>
      </c>
      <c r="N37" s="38">
        <v>0.125</v>
      </c>
    </row>
    <row r="38" spans="9:14" x14ac:dyDescent="0.2">
      <c r="I38" s="41">
        <v>44484</v>
      </c>
      <c r="J38" s="38">
        <v>6.0542797494780753E-2</v>
      </c>
      <c r="K38" s="38">
        <v>4.0040040040040026E-2</v>
      </c>
      <c r="L38" s="38">
        <v>0.14137570164589475</v>
      </c>
      <c r="M38" s="38">
        <v>0.15691672401927059</v>
      </c>
      <c r="N38" s="38">
        <v>0.13300000000000001</v>
      </c>
    </row>
    <row r="39" spans="9:14" x14ac:dyDescent="0.2">
      <c r="I39" s="41">
        <v>44515</v>
      </c>
      <c r="J39" s="38">
        <v>6.8134171907756835E-2</v>
      </c>
      <c r="K39" s="38">
        <v>5.0251256281407031E-2</v>
      </c>
      <c r="L39" s="38">
        <v>0.14428857715430854</v>
      </c>
      <c r="M39" s="38">
        <v>0.16855912294440101</v>
      </c>
      <c r="N39" s="42">
        <v>0.14000000000000001</v>
      </c>
    </row>
    <row r="40" spans="9:14" x14ac:dyDescent="0.2">
      <c r="I40" s="41">
        <v>44545</v>
      </c>
      <c r="J40" s="43">
        <v>3.2000000000000001E-2</v>
      </c>
      <c r="K40" s="43">
        <v>5.8999999999999997E-2</v>
      </c>
      <c r="L40" s="38">
        <v>0.17628174865451807</v>
      </c>
      <c r="M40" s="38">
        <v>0.20923647725053685</v>
      </c>
      <c r="N40" s="43">
        <v>0.14299999999999999</v>
      </c>
    </row>
    <row r="41" spans="9:14" x14ac:dyDescent="0.2">
      <c r="I41" s="41">
        <v>44576</v>
      </c>
      <c r="J41" s="43">
        <v>6.5000000000000002E-2</v>
      </c>
      <c r="K41" s="43">
        <v>7.9000000000000001E-2</v>
      </c>
      <c r="L41" s="38">
        <v>0.18099999999999999</v>
      </c>
      <c r="M41" s="38">
        <v>0.26380427424813857</v>
      </c>
      <c r="N41" s="43">
        <v>0.14799999999999999</v>
      </c>
    </row>
    <row r="42" spans="9:14" x14ac:dyDescent="0.2">
      <c r="I42" s="41">
        <v>44607</v>
      </c>
      <c r="J42" s="43">
        <v>4.8000000000000001E-2</v>
      </c>
      <c r="K42" s="43">
        <v>6.2E-2</v>
      </c>
      <c r="L42" s="43">
        <v>0.192</v>
      </c>
      <c r="M42" s="43">
        <v>0.28299999999999997</v>
      </c>
      <c r="N42" s="43">
        <v>0.151</v>
      </c>
    </row>
    <row r="43" spans="9:14" x14ac:dyDescent="0.2">
      <c r="I43" s="41">
        <v>44635</v>
      </c>
      <c r="J43" s="42">
        <v>0.06</v>
      </c>
      <c r="K43" s="43">
        <v>6.3E-2</v>
      </c>
      <c r="L43" s="43">
        <v>0.20799999999999999</v>
      </c>
      <c r="M43" s="43">
        <v>0.34799999999999998</v>
      </c>
      <c r="N43" s="43">
        <v>0.151</v>
      </c>
    </row>
    <row r="44" spans="9:14" x14ac:dyDescent="0.2">
      <c r="I44" s="41">
        <v>44666</v>
      </c>
      <c r="J44" s="43">
        <v>8.7999999999999995E-2</v>
      </c>
      <c r="K44" s="43">
        <v>7.0999999999999994E-2</v>
      </c>
      <c r="L44" s="43">
        <v>0.24</v>
      </c>
      <c r="M44" s="43">
        <v>0.39600000000000002</v>
      </c>
      <c r="N44" s="43">
        <v>0.14199999999999999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4"/>
  <sheetViews>
    <sheetView zoomScale="80" zoomScaleNormal="80" workbookViewId="0">
      <selection activeCell="N25" sqref="N25"/>
    </sheetView>
  </sheetViews>
  <sheetFormatPr defaultColWidth="8.625" defaultRowHeight="12.75" x14ac:dyDescent="0.2"/>
  <cols>
    <col min="1" max="16384" width="8.625" style="18"/>
  </cols>
  <sheetData>
    <row r="1" spans="1:4" x14ac:dyDescent="0.2">
      <c r="A1" s="18" t="s">
        <v>478</v>
      </c>
    </row>
    <row r="2" spans="1:4" x14ac:dyDescent="0.2">
      <c r="A2" s="18" t="s">
        <v>479</v>
      </c>
    </row>
    <row r="4" spans="1:4" x14ac:dyDescent="0.2">
      <c r="C4" s="18" t="s">
        <v>130</v>
      </c>
      <c r="D4" s="18" t="s">
        <v>110</v>
      </c>
    </row>
    <row r="5" spans="1:4" x14ac:dyDescent="0.2">
      <c r="B5" s="18" t="s">
        <v>7</v>
      </c>
      <c r="C5" s="18">
        <v>100</v>
      </c>
      <c r="D5" s="18">
        <v>100</v>
      </c>
    </row>
    <row r="6" spans="1:4" x14ac:dyDescent="0.2">
      <c r="B6" s="18" t="s">
        <v>8</v>
      </c>
      <c r="C6" s="18">
        <v>98.457527138486952</v>
      </c>
      <c r="D6" s="18">
        <v>99.571543715267453</v>
      </c>
    </row>
    <row r="7" spans="1:4" x14ac:dyDescent="0.2">
      <c r="B7" s="18" t="s">
        <v>9</v>
      </c>
      <c r="C7" s="18">
        <v>78.713874511120011</v>
      </c>
      <c r="D7" s="18">
        <v>90.70122597887412</v>
      </c>
    </row>
    <row r="8" spans="1:4" x14ac:dyDescent="0.2">
      <c r="B8" s="18" t="s">
        <v>10</v>
      </c>
      <c r="C8" s="18">
        <v>93.86883172201928</v>
      </c>
      <c r="D8" s="18">
        <v>95.448182242395944</v>
      </c>
    </row>
    <row r="9" spans="1:4" x14ac:dyDescent="0.2">
      <c r="B9" s="18" t="s">
        <v>11</v>
      </c>
      <c r="C9" s="18">
        <v>91.358279658719809</v>
      </c>
      <c r="D9" s="18">
        <v>96.585076146438723</v>
      </c>
    </row>
    <row r="10" spans="1:4" x14ac:dyDescent="0.2">
      <c r="B10" s="18" t="s">
        <v>12</v>
      </c>
      <c r="C10" s="18">
        <v>88.685090289520218</v>
      </c>
      <c r="D10" s="18">
        <v>94.62520680439485</v>
      </c>
    </row>
    <row r="11" spans="1:4" x14ac:dyDescent="0.2">
      <c r="B11" s="18" t="s">
        <v>13</v>
      </c>
      <c r="C11" s="18">
        <v>97.938636686329431</v>
      </c>
      <c r="D11" s="18">
        <v>99.652144402494372</v>
      </c>
    </row>
    <row r="12" spans="1:4" x14ac:dyDescent="0.2">
      <c r="B12" s="18" t="s">
        <v>14</v>
      </c>
      <c r="C12" s="18">
        <v>99.461747963806744</v>
      </c>
      <c r="D12" s="18">
        <v>104.83179909218173</v>
      </c>
    </row>
    <row r="13" spans="1:4" x14ac:dyDescent="0.2">
      <c r="B13" s="18" t="s">
        <v>15</v>
      </c>
      <c r="C13" s="18">
        <v>100.16780039497633</v>
      </c>
      <c r="D13" s="18">
        <v>106.30806431086413</v>
      </c>
    </row>
    <row r="14" spans="1:4" x14ac:dyDescent="0.2">
      <c r="B14" s="18" t="s">
        <v>16</v>
      </c>
      <c r="C14" s="18">
        <v>104.32795941811986</v>
      </c>
      <c r="D14" s="18">
        <v>106.29958002799813</v>
      </c>
    </row>
    <row r="24" spans="7:7" x14ac:dyDescent="0.2">
      <c r="G24" s="18" t="s">
        <v>121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O28"/>
  <sheetViews>
    <sheetView zoomScale="70" zoomScaleNormal="70" workbookViewId="0">
      <selection activeCell="Q65" sqref="Q65"/>
    </sheetView>
  </sheetViews>
  <sheetFormatPr defaultColWidth="8.625" defaultRowHeight="12.75" x14ac:dyDescent="0.2"/>
  <cols>
    <col min="1" max="1" width="15.125" style="48" bestFit="1" customWidth="1"/>
    <col min="2" max="41" width="9.875" style="48" bestFit="1" customWidth="1"/>
    <col min="42" max="16384" width="8.625" style="48"/>
  </cols>
  <sheetData>
    <row r="1" spans="1:41" x14ac:dyDescent="0.2">
      <c r="A1" s="48" t="s">
        <v>480</v>
      </c>
    </row>
    <row r="2" spans="1:41" x14ac:dyDescent="0.2">
      <c r="A2" s="48" t="s">
        <v>481</v>
      </c>
    </row>
    <row r="4" spans="1:41" s="49" customFormat="1" x14ac:dyDescent="0.2">
      <c r="B4" s="49" t="s">
        <v>63</v>
      </c>
      <c r="C4" s="49" t="s">
        <v>64</v>
      </c>
      <c r="D4" s="49" t="s">
        <v>65</v>
      </c>
      <c r="E4" s="49" t="s">
        <v>66</v>
      </c>
      <c r="F4" s="49" t="s">
        <v>67</v>
      </c>
      <c r="G4" s="49" t="s">
        <v>68</v>
      </c>
      <c r="H4" s="49" t="s">
        <v>69</v>
      </c>
      <c r="I4" s="49" t="s">
        <v>70</v>
      </c>
      <c r="J4" s="49" t="s">
        <v>71</v>
      </c>
      <c r="K4" s="49" t="s">
        <v>72</v>
      </c>
      <c r="L4" s="49" t="s">
        <v>73</v>
      </c>
      <c r="M4" s="49" t="s">
        <v>74</v>
      </c>
      <c r="N4" s="49" t="s">
        <v>75</v>
      </c>
      <c r="O4" s="49" t="s">
        <v>76</v>
      </c>
      <c r="P4" s="49" t="s">
        <v>77</v>
      </c>
      <c r="Q4" s="49" t="s">
        <v>78</v>
      </c>
      <c r="R4" s="49" t="s">
        <v>79</v>
      </c>
      <c r="S4" s="49" t="s">
        <v>80</v>
      </c>
      <c r="T4" s="49" t="s">
        <v>81</v>
      </c>
      <c r="U4" s="49" t="s">
        <v>82</v>
      </c>
      <c r="V4" s="49" t="s">
        <v>83</v>
      </c>
      <c r="W4" s="49" t="s">
        <v>84</v>
      </c>
      <c r="X4" s="49" t="s">
        <v>85</v>
      </c>
      <c r="Y4" s="49" t="s">
        <v>86</v>
      </c>
      <c r="Z4" s="49" t="s">
        <v>87</v>
      </c>
      <c r="AA4" s="49" t="s">
        <v>88</v>
      </c>
      <c r="AB4" s="49" t="s">
        <v>89</v>
      </c>
      <c r="AC4" s="49" t="s">
        <v>90</v>
      </c>
      <c r="AD4" s="49" t="s">
        <v>91</v>
      </c>
      <c r="AE4" s="49" t="s">
        <v>92</v>
      </c>
      <c r="AF4" s="49" t="s">
        <v>93</v>
      </c>
      <c r="AG4" s="49" t="s">
        <v>94</v>
      </c>
      <c r="AH4" s="49" t="s">
        <v>95</v>
      </c>
      <c r="AI4" s="49" t="s">
        <v>96</v>
      </c>
      <c r="AJ4" s="49" t="s">
        <v>97</v>
      </c>
      <c r="AK4" s="49" t="s">
        <v>98</v>
      </c>
      <c r="AL4" s="49" t="s">
        <v>99</v>
      </c>
      <c r="AM4" s="49" t="s">
        <v>100</v>
      </c>
      <c r="AN4" s="49" t="s">
        <v>101</v>
      </c>
      <c r="AO4" s="49" t="s">
        <v>102</v>
      </c>
    </row>
    <row r="5" spans="1:41" s="50" customFormat="1" x14ac:dyDescent="0.2">
      <c r="A5" s="50" t="s">
        <v>131</v>
      </c>
      <c r="B5" s="50">
        <f>[1]Level!B12</f>
        <v>2122800</v>
      </c>
      <c r="C5" s="50">
        <f>[1]Level!C12</f>
        <v>2133800</v>
      </c>
      <c r="D5" s="50">
        <f>[1]Level!D12</f>
        <v>2157200</v>
      </c>
      <c r="E5" s="50">
        <f>[1]Level!E12</f>
        <v>2170800</v>
      </c>
      <c r="F5" s="50">
        <f>[1]Level!F12</f>
        <v>2178600</v>
      </c>
      <c r="G5" s="50">
        <f>[1]Level!G12</f>
        <v>2176900</v>
      </c>
      <c r="H5" s="50">
        <f>[1]Level!H12</f>
        <v>2146300</v>
      </c>
      <c r="I5" s="50">
        <f>[1]Level!I12</f>
        <v>2151700</v>
      </c>
      <c r="J5" s="50">
        <f>[1]Level!J12</f>
        <v>2143100</v>
      </c>
      <c r="K5" s="50">
        <f>[1]Level!K12</f>
        <v>2144100</v>
      </c>
      <c r="L5" s="50">
        <f>[1]Level!L12</f>
        <v>2152200</v>
      </c>
      <c r="M5" s="50">
        <f>[1]Level!M12</f>
        <v>2170100</v>
      </c>
      <c r="N5" s="50">
        <f>[1]Level!N12</f>
        <v>2200400</v>
      </c>
      <c r="O5" s="50">
        <f>[1]Level!O12</f>
        <v>2209200</v>
      </c>
      <c r="P5" s="50">
        <f>[1]Level!P12</f>
        <v>2223800</v>
      </c>
      <c r="Q5" s="50">
        <f>[1]Level!Q12</f>
        <v>1941400</v>
      </c>
      <c r="R5" s="50">
        <f>[1]Level!R12</f>
        <v>1890400</v>
      </c>
      <c r="S5" s="50">
        <f>[1]Level!S12</f>
        <v>1955300</v>
      </c>
      <c r="T5" s="50">
        <f>[1]Level!T12</f>
        <v>2029000</v>
      </c>
      <c r="U5" s="50">
        <f>[1]Level!U12</f>
        <v>2059100</v>
      </c>
      <c r="V5" s="50">
        <f>[1]Level!V12</f>
        <v>2057800</v>
      </c>
      <c r="W5" s="50">
        <f>[1]Level!W12</f>
        <v>2059300</v>
      </c>
      <c r="X5" s="50">
        <f>[1]Level!X12</f>
        <v>1990200</v>
      </c>
      <c r="Y5" s="50">
        <f>[1]Level!Y12</f>
        <v>2071400</v>
      </c>
      <c r="Z5" s="50">
        <f>[1]Level!Z12</f>
        <v>2028100</v>
      </c>
      <c r="AA5" s="50">
        <f>[1]Level!AA12</f>
        <v>1951000</v>
      </c>
      <c r="AB5" s="50">
        <f>[1]Level!AB12</f>
        <v>1981000</v>
      </c>
      <c r="AC5" s="50">
        <f>[1]Level!AC12</f>
        <v>2027600</v>
      </c>
      <c r="AD5" s="50">
        <f>[1]Level!AD12</f>
        <v>2093400</v>
      </c>
      <c r="AE5" s="50">
        <f>[1]Level!AE12</f>
        <v>2157200</v>
      </c>
      <c r="AF5" s="50">
        <f>[1]Level!AF12</f>
        <v>2172100</v>
      </c>
      <c r="AG5" s="50">
        <f>[1]Level!AG12</f>
        <v>2176200</v>
      </c>
      <c r="AH5" s="50">
        <f>[1]Level!AH12</f>
        <v>2199400</v>
      </c>
      <c r="AI5" s="50">
        <f>[1]Level!AI12</f>
        <v>2221300</v>
      </c>
      <c r="AJ5" s="50">
        <f>[1]Level!AJ12</f>
        <v>2230300</v>
      </c>
      <c r="AK5" s="50">
        <f>[1]Level!AK12</f>
        <v>2252500</v>
      </c>
      <c r="AL5" s="50">
        <f>[1]Level!AL12</f>
        <v>2280200</v>
      </c>
      <c r="AM5" s="50">
        <f>[1]Level!AM12</f>
        <v>2302700</v>
      </c>
      <c r="AN5" s="50">
        <f>[1]Level!AN12</f>
        <v>2325300</v>
      </c>
      <c r="AO5" s="50">
        <f>[1]Level!AO12</f>
        <v>2344200</v>
      </c>
    </row>
    <row r="6" spans="1:41" s="51" customFormat="1" x14ac:dyDescent="0.2">
      <c r="A6" s="51" t="s">
        <v>132</v>
      </c>
      <c r="B6" s="50">
        <v>1963500</v>
      </c>
      <c r="C6" s="50">
        <v>1963500</v>
      </c>
      <c r="D6" s="50">
        <v>1963500</v>
      </c>
      <c r="E6" s="50">
        <v>1965700</v>
      </c>
      <c r="F6" s="50">
        <v>1965700</v>
      </c>
      <c r="G6" s="50">
        <v>1965700</v>
      </c>
      <c r="H6" s="50">
        <v>1994300</v>
      </c>
      <c r="I6" s="50">
        <v>1994300</v>
      </c>
      <c r="J6" s="50">
        <v>1994300</v>
      </c>
      <c r="K6" s="50">
        <v>2014300</v>
      </c>
      <c r="L6" s="50">
        <v>2014300</v>
      </c>
      <c r="M6" s="50">
        <v>2014300</v>
      </c>
      <c r="N6" s="50">
        <v>2003100</v>
      </c>
      <c r="O6" s="50">
        <v>2003100</v>
      </c>
      <c r="P6" s="50">
        <v>2003100</v>
      </c>
      <c r="Q6" s="50">
        <v>1814400</v>
      </c>
      <c r="R6" s="50">
        <v>1814400</v>
      </c>
      <c r="S6" s="50">
        <v>1814400</v>
      </c>
      <c r="T6" s="50">
        <v>1924000</v>
      </c>
      <c r="U6" s="50">
        <v>1924000</v>
      </c>
      <c r="V6" s="50">
        <v>1924000</v>
      </c>
      <c r="W6" s="50">
        <v>1938000</v>
      </c>
      <c r="X6" s="50">
        <v>1938000</v>
      </c>
      <c r="Y6" s="50">
        <v>1938000</v>
      </c>
      <c r="Z6" s="50">
        <v>1922000</v>
      </c>
      <c r="AA6" s="50">
        <v>1922000</v>
      </c>
      <c r="AB6" s="50">
        <v>1922000</v>
      </c>
      <c r="AC6" s="50">
        <v>2020900</v>
      </c>
      <c r="AD6" s="50">
        <v>2020900</v>
      </c>
      <c r="AE6" s="50">
        <v>2020900</v>
      </c>
      <c r="AF6" s="50">
        <v>2115600</v>
      </c>
      <c r="AG6" s="50">
        <v>2115600</v>
      </c>
      <c r="AH6" s="50">
        <v>2115600</v>
      </c>
      <c r="AI6" s="50">
        <v>2154500</v>
      </c>
      <c r="AJ6" s="50">
        <v>2154500</v>
      </c>
      <c r="AK6" s="50">
        <v>2154500</v>
      </c>
      <c r="AL6" s="50">
        <v>2158000</v>
      </c>
      <c r="AM6" s="50">
        <v>2158000</v>
      </c>
      <c r="AN6" s="50">
        <v>2158000</v>
      </c>
    </row>
    <row r="28" spans="2:2" x14ac:dyDescent="0.2">
      <c r="B28" s="48" t="s">
        <v>121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35"/>
  <sheetViews>
    <sheetView workbookViewId="0">
      <selection activeCell="J20" sqref="J20"/>
    </sheetView>
  </sheetViews>
  <sheetFormatPr defaultColWidth="8.625" defaultRowHeight="12.75" x14ac:dyDescent="0.2"/>
  <cols>
    <col min="1" max="16384" width="8.625" style="35"/>
  </cols>
  <sheetData>
    <row r="1" spans="1:5" x14ac:dyDescent="0.2">
      <c r="A1" s="47" t="s">
        <v>482</v>
      </c>
    </row>
    <row r="2" spans="1:5" x14ac:dyDescent="0.2">
      <c r="A2" s="35" t="s">
        <v>483</v>
      </c>
    </row>
    <row r="5" spans="1:5" x14ac:dyDescent="0.2">
      <c r="B5" s="35" t="s">
        <v>389</v>
      </c>
      <c r="C5" s="35" t="s">
        <v>390</v>
      </c>
      <c r="D5" s="35" t="s">
        <v>391</v>
      </c>
      <c r="E5" s="35" t="s">
        <v>208</v>
      </c>
    </row>
    <row r="6" spans="1:5" x14ac:dyDescent="0.2">
      <c r="A6" s="35" t="s">
        <v>56</v>
      </c>
      <c r="B6" s="35">
        <v>259500</v>
      </c>
      <c r="C6" s="35">
        <v>264400</v>
      </c>
      <c r="D6" s="35">
        <v>261200</v>
      </c>
      <c r="E6" s="35">
        <v>97700</v>
      </c>
    </row>
    <row r="7" spans="1:5" x14ac:dyDescent="0.2">
      <c r="A7" s="35" t="s">
        <v>396</v>
      </c>
      <c r="B7" s="35">
        <v>112720.24708146542</v>
      </c>
      <c r="C7" s="35">
        <v>119874.74477568566</v>
      </c>
      <c r="D7" s="35">
        <v>119805.10865595326</v>
      </c>
      <c r="E7" s="35">
        <v>86779.560664112389</v>
      </c>
    </row>
    <row r="8" spans="1:5" x14ac:dyDescent="0.2">
      <c r="A8" s="35" t="s">
        <v>392</v>
      </c>
      <c r="B8" s="35">
        <v>74575.634125822544</v>
      </c>
      <c r="C8" s="35">
        <v>74367.645293871217</v>
      </c>
      <c r="D8" s="35">
        <v>73300.52197467738</v>
      </c>
      <c r="E8" s="35">
        <v>6347.630140485312</v>
      </c>
    </row>
    <row r="9" spans="1:5" x14ac:dyDescent="0.2">
      <c r="A9" s="35" t="s">
        <v>393</v>
      </c>
      <c r="B9" s="35">
        <v>31792.660159266132</v>
      </c>
      <c r="C9" s="35">
        <v>31769.351947253017</v>
      </c>
      <c r="D9" s="35">
        <v>31219.028487947402</v>
      </c>
      <c r="E9" s="35">
        <v>759.63933588761176</v>
      </c>
    </row>
    <row r="10" spans="1:5" x14ac:dyDescent="0.2">
      <c r="A10" s="35" t="s">
        <v>394</v>
      </c>
      <c r="B10" s="35">
        <v>17888.54251898632</v>
      </c>
      <c r="C10" s="35">
        <v>16878.060710363334</v>
      </c>
      <c r="D10" s="35">
        <v>15815.216398831262</v>
      </c>
      <c r="E10" s="35">
        <v>2799.984674329502</v>
      </c>
    </row>
    <row r="11" spans="1:5" x14ac:dyDescent="0.2">
      <c r="A11" s="35" t="s">
        <v>395</v>
      </c>
      <c r="B11" s="35">
        <v>21823.124704689249</v>
      </c>
      <c r="C11" s="35">
        <v>20826.652777935033</v>
      </c>
      <c r="D11" s="35">
        <v>20378.425553932309</v>
      </c>
      <c r="E11" s="35">
        <v>958.28352490421457</v>
      </c>
    </row>
    <row r="35" spans="2:2" x14ac:dyDescent="0.2">
      <c r="B35" s="35" t="s">
        <v>484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39"/>
  <sheetViews>
    <sheetView workbookViewId="0">
      <selection activeCell="H29" sqref="H29"/>
    </sheetView>
  </sheetViews>
  <sheetFormatPr defaultColWidth="8.625" defaultRowHeight="12.75" x14ac:dyDescent="0.2"/>
  <cols>
    <col min="1" max="1" width="70.125" style="48" bestFit="1" customWidth="1"/>
    <col min="2" max="3" width="18" style="48" customWidth="1"/>
    <col min="4" max="16384" width="8.625" style="48"/>
  </cols>
  <sheetData>
    <row r="1" spans="1:4" x14ac:dyDescent="0.2">
      <c r="A1" s="48" t="s">
        <v>482</v>
      </c>
    </row>
    <row r="2" spans="1:4" x14ac:dyDescent="0.2">
      <c r="A2" s="48" t="s">
        <v>485</v>
      </c>
    </row>
    <row r="3" spans="1:4" x14ac:dyDescent="0.2">
      <c r="B3" s="48" t="s">
        <v>397</v>
      </c>
      <c r="D3" s="48" t="s">
        <v>398</v>
      </c>
    </row>
    <row r="4" spans="1:4" x14ac:dyDescent="0.2">
      <c r="B4" s="48" t="s">
        <v>399</v>
      </c>
      <c r="C4" s="48" t="s">
        <v>400</v>
      </c>
    </row>
    <row r="6" spans="1:4" x14ac:dyDescent="0.2">
      <c r="B6" s="48" t="s">
        <v>401</v>
      </c>
      <c r="C6" s="48" t="s">
        <v>401</v>
      </c>
      <c r="D6" s="48" t="s">
        <v>401</v>
      </c>
    </row>
    <row r="7" spans="1:4" x14ac:dyDescent="0.2">
      <c r="A7" s="48" t="s">
        <v>402</v>
      </c>
    </row>
    <row r="8" spans="1:4" x14ac:dyDescent="0.2">
      <c r="A8" s="48" t="s">
        <v>403</v>
      </c>
      <c r="B8" s="53">
        <v>3133</v>
      </c>
      <c r="C8" s="53">
        <v>13088</v>
      </c>
      <c r="D8" s="53">
        <v>16285</v>
      </c>
    </row>
    <row r="9" spans="1:4" x14ac:dyDescent="0.2">
      <c r="A9" s="48" t="s">
        <v>404</v>
      </c>
      <c r="B9" s="53">
        <v>35027</v>
      </c>
      <c r="C9" s="53">
        <v>62439</v>
      </c>
      <c r="D9" s="53">
        <v>98665</v>
      </c>
    </row>
    <row r="10" spans="1:4" x14ac:dyDescent="0.2">
      <c r="A10" s="48" t="s">
        <v>405</v>
      </c>
      <c r="B10" s="53">
        <v>4967</v>
      </c>
      <c r="C10" s="53">
        <v>15734</v>
      </c>
      <c r="D10" s="53">
        <v>20788</v>
      </c>
    </row>
    <row r="11" spans="1:4" x14ac:dyDescent="0.2">
      <c r="A11" s="48" t="s">
        <v>406</v>
      </c>
      <c r="B11" s="53">
        <v>58325</v>
      </c>
      <c r="C11" s="53">
        <v>172081</v>
      </c>
      <c r="D11" s="53">
        <v>232048</v>
      </c>
    </row>
    <row r="14" spans="1:4" x14ac:dyDescent="0.2">
      <c r="B14" s="48" t="s">
        <v>407</v>
      </c>
      <c r="C14" s="48" t="s">
        <v>408</v>
      </c>
    </row>
    <row r="15" spans="1:4" x14ac:dyDescent="0.2">
      <c r="A15" s="48" t="s">
        <v>156</v>
      </c>
      <c r="B15" s="54">
        <f>D9</f>
        <v>98665</v>
      </c>
      <c r="C15" s="56">
        <f>B9/D9</f>
        <v>0.35500937515836417</v>
      </c>
    </row>
    <row r="16" spans="1:4" x14ac:dyDescent="0.2">
      <c r="A16" s="48" t="s">
        <v>155</v>
      </c>
      <c r="B16" s="54">
        <f>D8</f>
        <v>16285</v>
      </c>
      <c r="C16" s="56">
        <f>B8/D8</f>
        <v>0.19238563094872582</v>
      </c>
    </row>
    <row r="17" spans="1:3" x14ac:dyDescent="0.2">
      <c r="A17" s="48" t="s">
        <v>487</v>
      </c>
      <c r="B17" s="54">
        <f>D10</f>
        <v>20788</v>
      </c>
      <c r="C17" s="56">
        <f>B10/D10</f>
        <v>0.23893592457186838</v>
      </c>
    </row>
    <row r="18" spans="1:3" x14ac:dyDescent="0.2">
      <c r="A18" s="48" t="s">
        <v>488</v>
      </c>
      <c r="B18" s="55">
        <v>232048</v>
      </c>
      <c r="C18" s="56">
        <f t="shared" ref="C18" si="0">B11/D11</f>
        <v>0.25134885885678826</v>
      </c>
    </row>
    <row r="39" spans="2:2" x14ac:dyDescent="0.2">
      <c r="B39" s="48" t="s">
        <v>486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41"/>
  <sheetViews>
    <sheetView zoomScale="80" zoomScaleNormal="80" workbookViewId="0">
      <selection activeCell="I25" sqref="I25"/>
    </sheetView>
  </sheetViews>
  <sheetFormatPr defaultColWidth="8.625" defaultRowHeight="12.75" x14ac:dyDescent="0.2"/>
  <cols>
    <col min="1" max="1" width="8.625" style="35"/>
    <col min="2" max="5" width="11.125" style="35" customWidth="1"/>
    <col min="6" max="16384" width="8.625" style="35"/>
  </cols>
  <sheetData>
    <row r="1" spans="1:5" x14ac:dyDescent="0.2">
      <c r="A1" s="47" t="s">
        <v>489</v>
      </c>
    </row>
    <row r="2" spans="1:5" x14ac:dyDescent="0.2">
      <c r="A2" s="47" t="s">
        <v>490</v>
      </c>
    </row>
    <row r="4" spans="1:5" s="46" customFormat="1" ht="38.25" x14ac:dyDescent="0.2">
      <c r="B4" s="46" t="s">
        <v>142</v>
      </c>
      <c r="C4" s="46" t="s">
        <v>143</v>
      </c>
      <c r="D4" s="46" t="s">
        <v>144</v>
      </c>
      <c r="E4" s="46" t="s">
        <v>145</v>
      </c>
    </row>
    <row r="5" spans="1:5" x14ac:dyDescent="0.2">
      <c r="A5" s="35" t="s">
        <v>146</v>
      </c>
      <c r="B5" s="35">
        <v>30.973451327433633</v>
      </c>
      <c r="C5" s="35">
        <v>12.954279015240333</v>
      </c>
      <c r="D5" s="35">
        <v>0.54347826086957873</v>
      </c>
      <c r="E5" s="35">
        <v>44.471208603543545</v>
      </c>
    </row>
    <row r="6" spans="1:5" x14ac:dyDescent="0.2">
      <c r="A6" s="35" t="s">
        <v>147</v>
      </c>
      <c r="B6" s="35">
        <v>15.392156862745088</v>
      </c>
      <c r="C6" s="35">
        <v>6.3238770685579038</v>
      </c>
      <c r="D6" s="35">
        <v>-0.28818443804035088</v>
      </c>
      <c r="E6" s="35">
        <v>21.427849493262642</v>
      </c>
    </row>
    <row r="7" spans="1:5" x14ac:dyDescent="0.2">
      <c r="A7" s="35" t="s">
        <v>148</v>
      </c>
      <c r="B7" s="35">
        <v>15.373665480427047</v>
      </c>
      <c r="C7" s="35">
        <v>7.9275198187995555</v>
      </c>
      <c r="D7" s="35">
        <v>-3.0219780219780223</v>
      </c>
      <c r="E7" s="35">
        <v>20.279207277248581</v>
      </c>
    </row>
    <row r="8" spans="1:5" x14ac:dyDescent="0.2">
      <c r="A8" s="35" t="s">
        <v>149</v>
      </c>
      <c r="B8" s="35">
        <v>12.464319695528058</v>
      </c>
      <c r="C8" s="35">
        <v>9.8313598851812003</v>
      </c>
      <c r="D8" s="35">
        <v>2.9411764705882248</v>
      </c>
      <c r="E8" s="35">
        <v>25.236856051297483</v>
      </c>
    </row>
    <row r="9" spans="1:5" x14ac:dyDescent="0.2">
      <c r="A9" s="35" t="s">
        <v>150</v>
      </c>
      <c r="B9" s="35">
        <v>11.731619124146242</v>
      </c>
      <c r="C9" s="35">
        <v>2.8297960882230466</v>
      </c>
      <c r="D9" s="35">
        <v>2.5396825396825307</v>
      </c>
      <c r="E9" s="35">
        <v>17.101097752051821</v>
      </c>
    </row>
    <row r="10" spans="1:5" x14ac:dyDescent="0.2">
      <c r="A10" s="35" t="s">
        <v>151</v>
      </c>
      <c r="B10" s="35">
        <v>11.654804270462638</v>
      </c>
      <c r="C10" s="35">
        <v>6.7153951576061965</v>
      </c>
      <c r="D10" s="35">
        <v>1.5789473684210575</v>
      </c>
      <c r="E10" s="35">
        <v>19.949146796489892</v>
      </c>
    </row>
    <row r="11" spans="1:5" x14ac:dyDescent="0.2">
      <c r="A11" s="35" t="s">
        <v>152</v>
      </c>
      <c r="B11" s="35">
        <v>10.866910866910873</v>
      </c>
      <c r="C11" s="35">
        <v>2.7003098716246177</v>
      </c>
      <c r="D11" s="35">
        <v>-4.0214477211796273</v>
      </c>
      <c r="E11" s="35">
        <v>9.545773017355863</v>
      </c>
    </row>
    <row r="12" spans="1:5" x14ac:dyDescent="0.2">
      <c r="A12" s="35" t="s">
        <v>153</v>
      </c>
      <c r="B12" s="35">
        <v>10.146804835924005</v>
      </c>
      <c r="C12" s="35">
        <v>9.3594009983360991</v>
      </c>
      <c r="D12" s="35">
        <v>0.5249343832020914</v>
      </c>
      <c r="E12" s="35">
        <v>20.031140217462195</v>
      </c>
    </row>
    <row r="13" spans="1:5" x14ac:dyDescent="0.2">
      <c r="A13" s="35" t="s">
        <v>154</v>
      </c>
      <c r="B13" s="35">
        <v>8.9265536723163841</v>
      </c>
      <c r="C13" s="35">
        <v>6.8664850136239686</v>
      </c>
      <c r="D13" s="35">
        <v>2.1097046413502074</v>
      </c>
      <c r="E13" s="35">
        <v>17.902743327290558</v>
      </c>
    </row>
    <row r="14" spans="1:5" x14ac:dyDescent="0.2">
      <c r="A14" s="35" t="s">
        <v>155</v>
      </c>
      <c r="B14" s="35">
        <v>-1.4548981571290032</v>
      </c>
      <c r="C14" s="35">
        <v>7.4489795918367241</v>
      </c>
      <c r="D14" s="35">
        <v>-2.8571428571428581</v>
      </c>
      <c r="E14" s="35">
        <v>3.1369385775648628</v>
      </c>
    </row>
    <row r="15" spans="1:5" x14ac:dyDescent="0.2">
      <c r="A15" s="35" t="s">
        <v>156</v>
      </c>
      <c r="B15" s="35">
        <v>-3.6041189931350082</v>
      </c>
      <c r="C15" s="35">
        <v>11.751662971175158</v>
      </c>
      <c r="D15" s="35">
        <v>-1.4814814814814725</v>
      </c>
      <c r="E15" s="35">
        <v>6.666062496558677</v>
      </c>
    </row>
    <row r="16" spans="1:5" x14ac:dyDescent="0.2">
      <c r="A16" s="35" t="s">
        <v>157</v>
      </c>
      <c r="B16" s="35">
        <v>-7.3148148148148184</v>
      </c>
      <c r="C16" s="35">
        <v>12.595226003047234</v>
      </c>
      <c r="D16" s="35">
        <v>0.62500000000000888</v>
      </c>
      <c r="E16" s="35">
        <v>5.9054111882324243</v>
      </c>
    </row>
    <row r="17" spans="1:5" x14ac:dyDescent="0.2">
      <c r="A17" s="35" t="s">
        <v>158</v>
      </c>
      <c r="B17" s="35">
        <v>-14.338235294117652</v>
      </c>
      <c r="C17" s="35">
        <v>11.182108626198062</v>
      </c>
      <c r="D17" s="35">
        <v>2.4911032028469782</v>
      </c>
      <c r="E17" s="35">
        <v>-0.66502346507261212</v>
      </c>
    </row>
    <row r="18" spans="1:5" x14ac:dyDescent="0.2">
      <c r="A18" s="35" t="s">
        <v>56</v>
      </c>
      <c r="B18" s="35">
        <v>7.2155844155844084</v>
      </c>
      <c r="C18" s="35">
        <v>10.237203495630443</v>
      </c>
      <c r="D18" s="35">
        <v>0.92592592592593004</v>
      </c>
      <c r="E18" s="35">
        <v>18.378713837140783</v>
      </c>
    </row>
    <row r="41" spans="2:2" x14ac:dyDescent="0.2">
      <c r="B41" s="35" t="s">
        <v>491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52"/>
  <sheetViews>
    <sheetView topLeftCell="A13" zoomScale="70" zoomScaleNormal="70" workbookViewId="0">
      <selection activeCell="L41" sqref="L41"/>
    </sheetView>
  </sheetViews>
  <sheetFormatPr defaultColWidth="8.625" defaultRowHeight="12.75" x14ac:dyDescent="0.2"/>
  <cols>
    <col min="1" max="1" width="8.625" style="10"/>
    <col min="2" max="2" width="10.875" style="10" customWidth="1"/>
    <col min="3" max="4" width="9.875" style="10" bestFit="1" customWidth="1"/>
    <col min="5" max="6" width="8.875" style="10" bestFit="1" customWidth="1"/>
    <col min="7" max="7" width="9.875" style="10" bestFit="1" customWidth="1"/>
    <col min="8" max="9" width="8.875" style="10" bestFit="1" customWidth="1"/>
    <col min="10" max="10" width="9.875" style="10" bestFit="1" customWidth="1"/>
    <col min="11" max="12" width="8.875" style="10" bestFit="1" customWidth="1"/>
    <col min="13" max="13" width="10.875" style="10" bestFit="1" customWidth="1"/>
    <col min="14" max="15" width="8.625" style="10"/>
    <col min="16" max="16" width="9.875" style="10" bestFit="1" customWidth="1"/>
    <col min="17" max="18" width="8.625" style="10"/>
    <col min="19" max="19" width="10.375" style="10" bestFit="1" customWidth="1"/>
    <col min="20" max="16384" width="8.625" style="10"/>
  </cols>
  <sheetData>
    <row r="1" spans="1:19" x14ac:dyDescent="0.2">
      <c r="B1" s="18" t="s">
        <v>414</v>
      </c>
    </row>
    <row r="2" spans="1:19" x14ac:dyDescent="0.2">
      <c r="B2" s="18" t="s">
        <v>118</v>
      </c>
    </row>
    <row r="4" spans="1:19" x14ac:dyDescent="0.2">
      <c r="B4" s="10" t="s">
        <v>38</v>
      </c>
      <c r="C4" s="10" t="s">
        <v>39</v>
      </c>
      <c r="D4" s="10" t="s">
        <v>40</v>
      </c>
      <c r="E4" s="10" t="s">
        <v>41</v>
      </c>
      <c r="F4" s="10" t="s">
        <v>42</v>
      </c>
      <c r="G4" s="10" t="s">
        <v>43</v>
      </c>
      <c r="H4" s="10" t="s">
        <v>44</v>
      </c>
      <c r="I4" s="10" t="s">
        <v>45</v>
      </c>
      <c r="J4" s="10" t="s">
        <v>46</v>
      </c>
      <c r="K4" s="10" t="s">
        <v>47</v>
      </c>
      <c r="L4" s="10" t="s">
        <v>48</v>
      </c>
      <c r="M4" s="10" t="s">
        <v>49</v>
      </c>
      <c r="P4" s="10" t="s">
        <v>50</v>
      </c>
      <c r="Q4" s="10" t="s">
        <v>51</v>
      </c>
      <c r="R4" s="10" t="s">
        <v>52</v>
      </c>
      <c r="S4" s="10" t="s">
        <v>53</v>
      </c>
    </row>
    <row r="5" spans="1:19" x14ac:dyDescent="0.2">
      <c r="A5" s="10" t="s">
        <v>4</v>
      </c>
      <c r="B5" s="3">
        <v>722.37357710000003</v>
      </c>
      <c r="C5" s="3">
        <v>27328.157021300001</v>
      </c>
      <c r="D5" s="3">
        <v>26085.246431200001</v>
      </c>
      <c r="E5" s="3">
        <v>1767.0775831999999</v>
      </c>
      <c r="F5" s="3">
        <v>9418.8398032000005</v>
      </c>
      <c r="G5" s="3">
        <v>11416.3457815</v>
      </c>
      <c r="H5" s="3">
        <v>3557.0999691000002</v>
      </c>
      <c r="I5" s="3">
        <v>4929.6865019999996</v>
      </c>
      <c r="J5" s="3">
        <v>9492.4683521999996</v>
      </c>
      <c r="K5" s="3">
        <v>8487.3429264999995</v>
      </c>
      <c r="L5" s="3">
        <v>1141.7427864000001</v>
      </c>
      <c r="M5" s="3">
        <v>79316.639422199994</v>
      </c>
      <c r="P5" s="21">
        <f>S5-SUM(Q5:R5)</f>
        <v>40572.136619399993</v>
      </c>
      <c r="Q5" s="22">
        <f>C5</f>
        <v>27328.157021300001</v>
      </c>
      <c r="R5" s="22">
        <f>G5</f>
        <v>11416.3457815</v>
      </c>
      <c r="S5" s="22">
        <f>M5</f>
        <v>79316.639422199994</v>
      </c>
    </row>
    <row r="6" spans="1:19" x14ac:dyDescent="0.2">
      <c r="A6" s="10" t="s">
        <v>5</v>
      </c>
      <c r="B6" s="3">
        <v>1013.3449447</v>
      </c>
      <c r="C6" s="3">
        <v>29279.197391999998</v>
      </c>
      <c r="D6" s="3">
        <v>27885.977675599999</v>
      </c>
      <c r="E6" s="3">
        <v>1856.0207792000001</v>
      </c>
      <c r="F6" s="3">
        <v>9152.8951952000007</v>
      </c>
      <c r="G6" s="3">
        <v>13004.7552196</v>
      </c>
      <c r="H6" s="3">
        <v>3622.6063482999998</v>
      </c>
      <c r="I6" s="3">
        <v>5014.1258206000002</v>
      </c>
      <c r="J6" s="3">
        <v>9820.7499690999994</v>
      </c>
      <c r="K6" s="3">
        <v>8809.1107807000008</v>
      </c>
      <c r="L6" s="3">
        <v>1123.7388787</v>
      </c>
      <c r="M6" s="3">
        <v>81141.575452499994</v>
      </c>
      <c r="P6" s="21">
        <f t="shared" ref="P6:P17" si="0">S6-SUM(Q6:R6)</f>
        <v>38857.622840899996</v>
      </c>
      <c r="Q6" s="22">
        <f t="shared" ref="Q6:Q17" si="1">C6</f>
        <v>29279.197391999998</v>
      </c>
      <c r="R6" s="22">
        <f t="shared" ref="R6:R17" si="2">G6</f>
        <v>13004.7552196</v>
      </c>
      <c r="S6" s="22">
        <f t="shared" ref="S6:S17" si="3">M6</f>
        <v>81141.575452499994</v>
      </c>
    </row>
    <row r="7" spans="1:19" x14ac:dyDescent="0.2">
      <c r="A7" s="10" t="s">
        <v>6</v>
      </c>
      <c r="B7" s="3">
        <v>776.18806329999995</v>
      </c>
      <c r="C7" s="3">
        <v>31823.429427200001</v>
      </c>
      <c r="D7" s="3">
        <v>30478.454417199999</v>
      </c>
      <c r="E7" s="3">
        <v>2365.9615334</v>
      </c>
      <c r="F7" s="3">
        <v>9710.035828</v>
      </c>
      <c r="G7" s="3">
        <v>14754.4529353</v>
      </c>
      <c r="H7" s="3">
        <v>4207.6918292999999</v>
      </c>
      <c r="I7" s="3">
        <v>5120.5703328999998</v>
      </c>
      <c r="J7" s="3">
        <v>9694.3535642000006</v>
      </c>
      <c r="K7" s="3">
        <v>8841.3335829999996</v>
      </c>
      <c r="L7" s="3">
        <v>1143.3198838999999</v>
      </c>
      <c r="M7" s="3">
        <v>86775.417029999997</v>
      </c>
      <c r="P7" s="21">
        <f t="shared" si="0"/>
        <v>40197.534667499996</v>
      </c>
      <c r="Q7" s="22">
        <f t="shared" si="1"/>
        <v>31823.429427200001</v>
      </c>
      <c r="R7" s="22">
        <f t="shared" si="2"/>
        <v>14754.4529353</v>
      </c>
      <c r="S7" s="22">
        <f t="shared" si="3"/>
        <v>86775.417029999997</v>
      </c>
    </row>
    <row r="8" spans="1:19" x14ac:dyDescent="0.2">
      <c r="A8" s="10" t="s">
        <v>7</v>
      </c>
      <c r="B8" s="3">
        <v>707.16223779999996</v>
      </c>
      <c r="C8" s="3">
        <v>30971.5647192</v>
      </c>
      <c r="D8" s="3">
        <v>29676.4504901</v>
      </c>
      <c r="E8" s="3">
        <v>2426.757779</v>
      </c>
      <c r="F8" s="3">
        <v>9525.4096953999997</v>
      </c>
      <c r="G8" s="3">
        <v>12296.9293036</v>
      </c>
      <c r="H8" s="3">
        <v>4625.6271788000004</v>
      </c>
      <c r="I8" s="3">
        <v>5181.5992849000004</v>
      </c>
      <c r="J8" s="3">
        <v>10028.719335899999</v>
      </c>
      <c r="K8" s="3">
        <v>9047.9933813000007</v>
      </c>
      <c r="L8" s="3">
        <v>1092.8505416</v>
      </c>
      <c r="M8" s="3">
        <v>86053.883567500001</v>
      </c>
      <c r="P8" s="21">
        <f t="shared" si="0"/>
        <v>42785.389544700003</v>
      </c>
      <c r="Q8" s="22">
        <f t="shared" si="1"/>
        <v>30971.5647192</v>
      </c>
      <c r="R8" s="22">
        <f t="shared" si="2"/>
        <v>12296.9293036</v>
      </c>
      <c r="S8" s="22">
        <f t="shared" si="3"/>
        <v>86053.883567500001</v>
      </c>
    </row>
    <row r="9" spans="1:19" x14ac:dyDescent="0.2">
      <c r="A9" s="10" t="s">
        <v>8</v>
      </c>
      <c r="B9" s="3">
        <v>752.68728950000002</v>
      </c>
      <c r="C9" s="3">
        <v>34363.570638500001</v>
      </c>
      <c r="D9" s="3">
        <v>33034.3378103</v>
      </c>
      <c r="E9" s="3">
        <v>1819.5604957</v>
      </c>
      <c r="F9" s="3">
        <v>8999.2756090999992</v>
      </c>
      <c r="G9" s="3">
        <v>13680.9550476</v>
      </c>
      <c r="H9" s="3">
        <v>3511.9257293000001</v>
      </c>
      <c r="I9" s="3">
        <v>5020.5433666999998</v>
      </c>
      <c r="J9" s="3">
        <v>8940.7250163999997</v>
      </c>
      <c r="K9" s="3">
        <v>8683.6905224000002</v>
      </c>
      <c r="L9" s="3">
        <v>1068.7806105</v>
      </c>
      <c r="M9" s="3">
        <v>86681.170028699999</v>
      </c>
      <c r="P9" s="21">
        <f t="shared" si="0"/>
        <v>38636.644342599997</v>
      </c>
      <c r="Q9" s="22">
        <f t="shared" si="1"/>
        <v>34363.570638500001</v>
      </c>
      <c r="R9" s="22">
        <f t="shared" si="2"/>
        <v>13680.9550476</v>
      </c>
      <c r="S9" s="22">
        <f t="shared" si="3"/>
        <v>86681.170028699999</v>
      </c>
    </row>
    <row r="10" spans="1:19" x14ac:dyDescent="0.2">
      <c r="A10" s="10" t="s">
        <v>9</v>
      </c>
      <c r="B10" s="3">
        <v>995.96498570000006</v>
      </c>
      <c r="C10" s="3">
        <v>35078.734457999999</v>
      </c>
      <c r="D10" s="3">
        <v>33860.170233199999</v>
      </c>
      <c r="E10" s="3">
        <v>1208.0747672</v>
      </c>
      <c r="F10" s="3">
        <v>5333.2764121</v>
      </c>
      <c r="G10" s="3">
        <v>12714.764322499999</v>
      </c>
      <c r="H10" s="3">
        <v>3598.2463557999999</v>
      </c>
      <c r="I10" s="3">
        <v>4792.0366283000003</v>
      </c>
      <c r="J10" s="3">
        <v>8398.0426556000002</v>
      </c>
      <c r="K10" s="3">
        <v>8783.9072985000003</v>
      </c>
      <c r="L10" s="3">
        <v>760.45039770000005</v>
      </c>
      <c r="M10" s="3">
        <v>82528.880212400007</v>
      </c>
      <c r="P10" s="21">
        <f t="shared" si="0"/>
        <v>34735.381431900008</v>
      </c>
      <c r="Q10" s="22">
        <f t="shared" si="1"/>
        <v>35078.734457999999</v>
      </c>
      <c r="R10" s="22">
        <f t="shared" si="2"/>
        <v>12714.764322499999</v>
      </c>
      <c r="S10" s="22">
        <f t="shared" si="3"/>
        <v>82528.880212400007</v>
      </c>
    </row>
    <row r="11" spans="1:19" x14ac:dyDescent="0.2">
      <c r="A11" s="10" t="s">
        <v>10</v>
      </c>
      <c r="B11" s="3">
        <v>812.42083579999996</v>
      </c>
      <c r="C11" s="3">
        <v>38379.384675100002</v>
      </c>
      <c r="D11" s="3">
        <v>37019.5157569</v>
      </c>
      <c r="E11" s="3">
        <v>2078.5047272000002</v>
      </c>
      <c r="F11" s="3">
        <v>8065.9925780000003</v>
      </c>
      <c r="G11" s="3">
        <v>19437.433160699999</v>
      </c>
      <c r="H11" s="3">
        <v>3550.5847388000002</v>
      </c>
      <c r="I11" s="3">
        <v>4913.8727448999998</v>
      </c>
      <c r="J11" s="3">
        <v>8846.4459253999994</v>
      </c>
      <c r="K11" s="3">
        <v>8821.1320871999997</v>
      </c>
      <c r="L11" s="3">
        <v>754.74586009999996</v>
      </c>
      <c r="M11" s="3">
        <v>97164.558566099993</v>
      </c>
      <c r="P11" s="21">
        <f t="shared" si="0"/>
        <v>39347.740730299993</v>
      </c>
      <c r="Q11" s="22">
        <f t="shared" si="1"/>
        <v>38379.384675100002</v>
      </c>
      <c r="R11" s="22">
        <f t="shared" si="2"/>
        <v>19437.433160699999</v>
      </c>
      <c r="S11" s="22">
        <f t="shared" si="3"/>
        <v>97164.558566099993</v>
      </c>
    </row>
    <row r="12" spans="1:19" x14ac:dyDescent="0.2">
      <c r="A12" s="10" t="s">
        <v>11</v>
      </c>
      <c r="B12" s="3">
        <v>596.7859138</v>
      </c>
      <c r="C12" s="3">
        <v>37958.050866600002</v>
      </c>
      <c r="D12" s="3">
        <v>36514.6186972</v>
      </c>
      <c r="E12" s="3">
        <v>2449.2378991</v>
      </c>
      <c r="F12" s="3">
        <v>8126.5290640000003</v>
      </c>
      <c r="G12" s="3">
        <v>12740.7156949</v>
      </c>
      <c r="H12" s="3">
        <v>3977.4910292999998</v>
      </c>
      <c r="I12" s="3">
        <v>5245.5185088999997</v>
      </c>
      <c r="J12" s="3">
        <v>9173.6241570000002</v>
      </c>
      <c r="K12" s="3">
        <v>8993.3160802000002</v>
      </c>
      <c r="L12" s="3">
        <v>770.56367460000001</v>
      </c>
      <c r="M12" s="3">
        <v>90585.386750599995</v>
      </c>
      <c r="P12" s="21">
        <f t="shared" si="0"/>
        <v>39886.620189099995</v>
      </c>
      <c r="Q12" s="22">
        <f t="shared" si="1"/>
        <v>37958.050866600002</v>
      </c>
      <c r="R12" s="22">
        <f t="shared" si="2"/>
        <v>12740.7156949</v>
      </c>
      <c r="S12" s="22">
        <f t="shared" si="3"/>
        <v>90585.386750599995</v>
      </c>
    </row>
    <row r="13" spans="1:19" x14ac:dyDescent="0.2">
      <c r="A13" s="10" t="s">
        <v>12</v>
      </c>
      <c r="B13" s="3">
        <v>698.88257060000001</v>
      </c>
      <c r="C13" s="3">
        <v>44741.7300215</v>
      </c>
      <c r="D13" s="3">
        <v>43414.911890199997</v>
      </c>
      <c r="E13" s="3">
        <v>1244.8378138</v>
      </c>
      <c r="F13" s="3">
        <v>7385.5060940000003</v>
      </c>
      <c r="G13" s="3">
        <v>15375.7655973</v>
      </c>
      <c r="H13" s="3">
        <v>3505.5070374000002</v>
      </c>
      <c r="I13" s="3">
        <v>5058.5861263999996</v>
      </c>
      <c r="J13" s="3">
        <v>8634.8626397000007</v>
      </c>
      <c r="K13" s="3">
        <v>8611.1594397999997</v>
      </c>
      <c r="L13" s="3">
        <v>891.54904429999999</v>
      </c>
      <c r="M13" s="3">
        <v>96870.972317899999</v>
      </c>
      <c r="P13" s="21">
        <f t="shared" si="0"/>
        <v>36753.4766991</v>
      </c>
      <c r="Q13" s="22">
        <f t="shared" si="1"/>
        <v>44741.7300215</v>
      </c>
      <c r="R13" s="22">
        <f t="shared" si="2"/>
        <v>15375.7655973</v>
      </c>
      <c r="S13" s="22">
        <f t="shared" si="3"/>
        <v>96870.972317899999</v>
      </c>
    </row>
    <row r="14" spans="1:19" x14ac:dyDescent="0.2">
      <c r="A14" s="10" t="s">
        <v>13</v>
      </c>
      <c r="B14" s="3">
        <v>902.42437610000002</v>
      </c>
      <c r="C14" s="3">
        <v>44490.611337599999</v>
      </c>
      <c r="D14" s="3">
        <v>43076.2287631</v>
      </c>
      <c r="E14" s="3">
        <v>1528.0430564000001</v>
      </c>
      <c r="F14" s="3">
        <v>7504.1208847999997</v>
      </c>
      <c r="G14" s="3">
        <v>15945.599420799999</v>
      </c>
      <c r="H14" s="3">
        <v>3650.0398114</v>
      </c>
      <c r="I14" s="3">
        <v>5115.9671780999997</v>
      </c>
      <c r="J14" s="3">
        <v>9122.6814436999994</v>
      </c>
      <c r="K14" s="3">
        <v>9246.8034929999994</v>
      </c>
      <c r="L14" s="3">
        <v>928.78126229999998</v>
      </c>
      <c r="M14" s="3">
        <v>100339.8174483</v>
      </c>
      <c r="P14" s="21">
        <f t="shared" si="0"/>
        <v>39903.606689900007</v>
      </c>
      <c r="Q14" s="22">
        <f t="shared" si="1"/>
        <v>44490.611337599999</v>
      </c>
      <c r="R14" s="22">
        <f t="shared" si="2"/>
        <v>15945.599420799999</v>
      </c>
      <c r="S14" s="22">
        <f t="shared" si="3"/>
        <v>100339.8174483</v>
      </c>
    </row>
    <row r="15" spans="1:19" x14ac:dyDescent="0.2">
      <c r="A15" s="10" t="s">
        <v>14</v>
      </c>
      <c r="B15" s="3">
        <v>943.39380819999997</v>
      </c>
      <c r="C15" s="3">
        <v>51136.4547246</v>
      </c>
      <c r="D15" s="3">
        <v>49750.818938700002</v>
      </c>
      <c r="E15" s="3">
        <v>1980.3058232999999</v>
      </c>
      <c r="F15" s="3">
        <v>8688.5693131999997</v>
      </c>
      <c r="G15" s="3">
        <v>18896.427304500001</v>
      </c>
      <c r="H15" s="3">
        <v>3787.9535087999998</v>
      </c>
      <c r="I15" s="3">
        <v>5122.9918215999996</v>
      </c>
      <c r="J15" s="3">
        <v>9497.5174310999992</v>
      </c>
      <c r="K15" s="3">
        <v>9168.6695858999992</v>
      </c>
      <c r="L15" s="3">
        <v>920.60028250000005</v>
      </c>
      <c r="M15" s="3">
        <v>108030.7246782</v>
      </c>
      <c r="P15" s="21">
        <f t="shared" si="0"/>
        <v>37997.842649099999</v>
      </c>
      <c r="Q15" s="22">
        <f t="shared" si="1"/>
        <v>51136.4547246</v>
      </c>
      <c r="R15" s="22">
        <f t="shared" si="2"/>
        <v>18896.427304500001</v>
      </c>
      <c r="S15" s="22">
        <f t="shared" si="3"/>
        <v>108030.7246782</v>
      </c>
    </row>
    <row r="16" spans="1:19" x14ac:dyDescent="0.2">
      <c r="A16" s="10" t="s">
        <v>15</v>
      </c>
      <c r="B16" s="3">
        <v>567.59481259999995</v>
      </c>
      <c r="C16" s="3">
        <v>40425.498181800001</v>
      </c>
      <c r="D16" s="3">
        <v>38906.688197700001</v>
      </c>
      <c r="E16" s="3">
        <v>2449.9993611</v>
      </c>
      <c r="F16" s="3">
        <v>8853.2695033</v>
      </c>
      <c r="G16" s="3">
        <v>16604.150967099999</v>
      </c>
      <c r="H16" s="3">
        <v>4090.8045815</v>
      </c>
      <c r="I16" s="3">
        <v>5264.4077909999996</v>
      </c>
      <c r="J16" s="3">
        <v>9767.0960181999999</v>
      </c>
      <c r="K16" s="3">
        <v>9511.9505659999995</v>
      </c>
      <c r="L16" s="3">
        <v>1035.3499663</v>
      </c>
      <c r="M16" s="3">
        <v>99048.959258899995</v>
      </c>
      <c r="P16" s="21">
        <f t="shared" si="0"/>
        <v>42019.310109999991</v>
      </c>
      <c r="Q16" s="22">
        <f t="shared" si="1"/>
        <v>40425.498181800001</v>
      </c>
      <c r="R16" s="22">
        <f t="shared" si="2"/>
        <v>16604.150967099999</v>
      </c>
      <c r="S16" s="22">
        <f t="shared" si="3"/>
        <v>99048.959258899995</v>
      </c>
    </row>
    <row r="17" spans="1:19" x14ac:dyDescent="0.2">
      <c r="A17" s="10" t="s">
        <v>16</v>
      </c>
      <c r="B17" s="3">
        <v>768.27268059999994</v>
      </c>
      <c r="C17" s="3">
        <v>50207.557470400003</v>
      </c>
      <c r="D17" s="3">
        <v>48827.699811600003</v>
      </c>
      <c r="E17" s="3">
        <v>1663.8703802</v>
      </c>
      <c r="F17" s="3">
        <v>9197.6683532999996</v>
      </c>
      <c r="G17" s="3">
        <v>18424.480497799999</v>
      </c>
      <c r="H17" s="3">
        <v>3751.1520332999999</v>
      </c>
      <c r="I17" s="3">
        <v>5259.6781424000001</v>
      </c>
      <c r="J17" s="3">
        <v>9812.8115739000004</v>
      </c>
      <c r="K17" s="3">
        <v>8822.6409149999999</v>
      </c>
      <c r="L17" s="3">
        <v>1104.4224849</v>
      </c>
      <c r="M17" s="3">
        <v>107366.9042184</v>
      </c>
      <c r="P17" s="21">
        <f t="shared" si="0"/>
        <v>38734.866250199993</v>
      </c>
      <c r="Q17" s="22">
        <f t="shared" si="1"/>
        <v>50207.557470400003</v>
      </c>
      <c r="R17" s="22">
        <f t="shared" si="2"/>
        <v>18424.480497799999</v>
      </c>
      <c r="S17" s="22">
        <f t="shared" si="3"/>
        <v>107366.9042184</v>
      </c>
    </row>
    <row r="19" spans="1:19" x14ac:dyDescent="0.2">
      <c r="B19" s="1">
        <f>B17/B13-1</f>
        <v>9.9287223518004675E-2</v>
      </c>
      <c r="C19" s="1">
        <f t="shared" ref="C19:M19" si="4">C17/C13-1</f>
        <v>0.12216397189544259</v>
      </c>
      <c r="D19" s="1">
        <f t="shared" si="4"/>
        <v>0.12467577810797836</v>
      </c>
      <c r="E19" s="1">
        <f>E17/E13-1</f>
        <v>0.33661619349500516</v>
      </c>
      <c r="F19" s="1">
        <f>F17/F13-1</f>
        <v>0.24536737716216939</v>
      </c>
      <c r="G19" s="1">
        <f t="shared" si="4"/>
        <v>0.19828052666433438</v>
      </c>
      <c r="H19" s="1">
        <f t="shared" si="4"/>
        <v>7.0074027317369891E-2</v>
      </c>
      <c r="I19" s="1">
        <f t="shared" si="4"/>
        <v>3.9752612879423221E-2</v>
      </c>
      <c r="J19" s="1">
        <f t="shared" si="4"/>
        <v>0.13641779647822228</v>
      </c>
      <c r="K19" s="1">
        <f t="shared" si="4"/>
        <v>2.455900122143273E-2</v>
      </c>
      <c r="L19" s="1">
        <f t="shared" si="4"/>
        <v>0.23876806549339924</v>
      </c>
      <c r="M19" s="1">
        <f t="shared" si="4"/>
        <v>0.1083496082402855</v>
      </c>
      <c r="P19" s="10" t="s">
        <v>50</v>
      </c>
      <c r="Q19" s="10" t="s">
        <v>51</v>
      </c>
      <c r="R19" s="10" t="s">
        <v>146</v>
      </c>
      <c r="S19" s="10" t="s">
        <v>53</v>
      </c>
    </row>
    <row r="20" spans="1:19" x14ac:dyDescent="0.2">
      <c r="B20" s="23">
        <f>B19*$M$19</f>
        <v>1.0757731771441468E-2</v>
      </c>
      <c r="C20" s="23">
        <f t="shared" ref="C20:L20" si="5">C19*$M$19</f>
        <v>1.3236418495948452E-2</v>
      </c>
      <c r="D20" s="23">
        <f t="shared" si="5"/>
        <v>1.3508571715052219E-2</v>
      </c>
      <c r="E20" s="23">
        <f t="shared" si="5"/>
        <v>3.6472232692519951E-2</v>
      </c>
      <c r="F20" s="23">
        <f t="shared" si="5"/>
        <v>2.6585459190467429E-2</v>
      </c>
      <c r="G20" s="23">
        <f t="shared" si="5"/>
        <v>2.1483617385758113E-2</v>
      </c>
      <c r="H20" s="23">
        <f t="shared" si="5"/>
        <v>7.5924934076560917E-3</v>
      </c>
      <c r="I20" s="23">
        <f t="shared" si="5"/>
        <v>4.3071800320132339E-3</v>
      </c>
      <c r="J20" s="23">
        <f t="shared" si="5"/>
        <v>1.4780814805418383E-2</v>
      </c>
      <c r="K20" s="23">
        <f t="shared" si="5"/>
        <v>2.6609581611149293E-3</v>
      </c>
      <c r="L20" s="23">
        <f t="shared" si="5"/>
        <v>2.5870426356500636E-2</v>
      </c>
      <c r="M20" s="23"/>
      <c r="N20" s="1"/>
      <c r="O20" s="1" t="s">
        <v>8</v>
      </c>
      <c r="P20" s="1">
        <f>((P9-P5)/($S9-$S5))*$S20</f>
        <v>-2.4402096343207752E-2</v>
      </c>
      <c r="Q20" s="1">
        <f t="shared" ref="Q20:R20" si="6">((Q9-Q5)/($S9-$S5))*$S20</f>
        <v>8.8700349238836337E-2</v>
      </c>
      <c r="R20" s="1">
        <f t="shared" si="6"/>
        <v>2.8551502970840126E-2</v>
      </c>
      <c r="S20" s="1">
        <f t="shared" ref="S20" si="7">S9/S5-1</f>
        <v>9.2849755866468708E-2</v>
      </c>
    </row>
    <row r="21" spans="1:19" x14ac:dyDescent="0.2">
      <c r="M21" s="1"/>
      <c r="O21" s="10" t="s">
        <v>9</v>
      </c>
      <c r="P21" s="1">
        <f t="shared" ref="P21:R21" si="8">((P10-P6)/($S10-$S6))*$S21</f>
        <v>-5.0803073344479456E-2</v>
      </c>
      <c r="Q21" s="1">
        <f t="shared" si="8"/>
        <v>7.1474297037712881E-2</v>
      </c>
      <c r="R21" s="1">
        <f t="shared" si="8"/>
        <v>-3.5738879296194951E-3</v>
      </c>
      <c r="S21" s="1">
        <f t="shared" ref="S21" si="9">S10/S6-1</f>
        <v>1.7097335763613941E-2</v>
      </c>
    </row>
    <row r="22" spans="1:19" x14ac:dyDescent="0.2">
      <c r="M22" s="1"/>
      <c r="O22" s="10" t="s">
        <v>10</v>
      </c>
      <c r="P22" s="1">
        <f t="shared" ref="P22:R22" si="10">((P11-P7)/($S11-$S7))*$S22</f>
        <v>-9.7930262542698376E-3</v>
      </c>
      <c r="Q22" s="1">
        <f t="shared" si="10"/>
        <v>7.5550835389629728E-2</v>
      </c>
      <c r="R22" s="1">
        <f t="shared" si="10"/>
        <v>5.3966669198270749E-2</v>
      </c>
      <c r="S22" s="1">
        <f t="shared" ref="S22" si="11">S11/S7-1</f>
        <v>0.11972447833363065</v>
      </c>
    </row>
    <row r="23" spans="1:19" x14ac:dyDescent="0.2">
      <c r="M23" s="1"/>
      <c r="O23" s="10" t="s">
        <v>11</v>
      </c>
      <c r="P23" s="1">
        <f t="shared" ref="P23:R23" si="12">((P12-P8)/($S12-$S8))*$S23</f>
        <v>-3.368551464997209E-2</v>
      </c>
      <c r="Q23" s="1">
        <f t="shared" si="12"/>
        <v>8.1187342834096149E-2</v>
      </c>
      <c r="R23" s="1">
        <f t="shared" si="12"/>
        <v>5.1570756937645741E-3</v>
      </c>
      <c r="S23" s="1">
        <f t="shared" ref="S23" si="13">S12/S8-1</f>
        <v>5.265890387788863E-2</v>
      </c>
    </row>
    <row r="24" spans="1:19" x14ac:dyDescent="0.2">
      <c r="M24" s="1"/>
      <c r="O24" s="10" t="s">
        <v>12</v>
      </c>
      <c r="P24" s="1">
        <f t="shared" ref="P24:R24" si="14">((P13-P9)/($S13-$S9))*$S24</f>
        <v>-2.1725221785498305E-2</v>
      </c>
      <c r="Q24" s="1">
        <f t="shared" si="14"/>
        <v>0.11972795682803772</v>
      </c>
      <c r="R24" s="1">
        <f t="shared" si="14"/>
        <v>1.9552234345000759E-2</v>
      </c>
      <c r="S24" s="1">
        <f t="shared" ref="S24" si="15">S13/S9-1</f>
        <v>0.11755496938754018</v>
      </c>
    </row>
    <row r="25" spans="1:19" x14ac:dyDescent="0.2">
      <c r="M25" s="1"/>
      <c r="O25" s="10" t="s">
        <v>13</v>
      </c>
      <c r="P25" s="1">
        <f t="shared" ref="P25:R25" si="16">((P14-P10)/($S14-$S10))*$S25</f>
        <v>6.2623232554456357E-2</v>
      </c>
      <c r="Q25" s="1">
        <f t="shared" si="16"/>
        <v>0.1140434337092321</v>
      </c>
      <c r="R25" s="1">
        <f t="shared" si="16"/>
        <v>3.9147933305104562E-2</v>
      </c>
      <c r="S25" s="1">
        <f t="shared" ref="S25" si="17">S14/S10-1</f>
        <v>0.21581459956879301</v>
      </c>
    </row>
    <row r="26" spans="1:19" x14ac:dyDescent="0.2">
      <c r="M26" s="1"/>
      <c r="O26" s="10" t="s">
        <v>14</v>
      </c>
      <c r="P26" s="1">
        <f t="shared" ref="P26:R26" si="18">((P15-P11)/($S15-$S11))*$S26</f>
        <v>-1.3892906025829073E-2</v>
      </c>
      <c r="Q26" s="1">
        <f t="shared" si="18"/>
        <v>0.13129344935809587</v>
      </c>
      <c r="R26" s="1">
        <f t="shared" si="18"/>
        <v>-5.5679340716806407E-3</v>
      </c>
      <c r="S26" s="1">
        <f t="shared" ref="S26" si="19">S15/S11-1</f>
        <v>0.11183260926058614</v>
      </c>
    </row>
    <row r="27" spans="1:19" x14ac:dyDescent="0.2">
      <c r="M27" s="1"/>
      <c r="O27" s="10" t="s">
        <v>15</v>
      </c>
      <c r="P27" s="1">
        <f t="shared" ref="P27:R27" si="20">((P16-P12)/($S16-$S12))*$S27</f>
        <v>2.3543421266961368E-2</v>
      </c>
      <c r="Q27" s="1">
        <f t="shared" si="20"/>
        <v>2.7238911304682988E-2</v>
      </c>
      <c r="R27" s="1">
        <f t="shared" si="20"/>
        <v>4.2649652563021251E-2</v>
      </c>
      <c r="S27" s="1">
        <f t="shared" ref="S27" si="21">S16/S12-1</f>
        <v>9.3431985134665663E-2</v>
      </c>
    </row>
    <row r="28" spans="1:19" x14ac:dyDescent="0.2">
      <c r="M28" s="1"/>
      <c r="O28" s="10" t="s">
        <v>16</v>
      </c>
      <c r="P28" s="1">
        <f t="shared" ref="P28:R28" si="22">((P17-P13)/($S17-$S13))*$S28</f>
        <v>2.0453903823714072E-2</v>
      </c>
      <c r="Q28" s="1">
        <f t="shared" si="22"/>
        <v>5.642379051345623E-2</v>
      </c>
      <c r="R28" s="1">
        <f t="shared" si="22"/>
        <v>3.1471913903115163E-2</v>
      </c>
      <c r="S28" s="1">
        <f t="shared" ref="S28" si="23">S17/S13-1</f>
        <v>0.1083496082402855</v>
      </c>
    </row>
    <row r="52" spans="15:15" x14ac:dyDescent="0.2">
      <c r="O52" s="10" t="s">
        <v>121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41"/>
  <sheetViews>
    <sheetView zoomScale="80" zoomScaleNormal="80" workbookViewId="0">
      <selection activeCell="T57" sqref="T57"/>
    </sheetView>
  </sheetViews>
  <sheetFormatPr defaultColWidth="8.625" defaultRowHeight="12.75" x14ac:dyDescent="0.2"/>
  <cols>
    <col min="1" max="1" width="8.625" style="35"/>
    <col min="2" max="2" width="10.5" style="35" bestFit="1" customWidth="1"/>
    <col min="3" max="5" width="14.125" style="35" customWidth="1"/>
    <col min="6" max="16384" width="8.625" style="35"/>
  </cols>
  <sheetData>
    <row r="1" spans="1:5" x14ac:dyDescent="0.2">
      <c r="A1" s="47" t="s">
        <v>489</v>
      </c>
    </row>
    <row r="2" spans="1:5" x14ac:dyDescent="0.2">
      <c r="A2" s="47" t="s">
        <v>492</v>
      </c>
    </row>
    <row r="5" spans="1:5" ht="38.25" x14ac:dyDescent="0.2">
      <c r="C5" s="46" t="s">
        <v>159</v>
      </c>
      <c r="D5" s="46" t="s">
        <v>160</v>
      </c>
      <c r="E5" s="46" t="s">
        <v>161</v>
      </c>
    </row>
    <row r="6" spans="1:5" x14ac:dyDescent="0.2">
      <c r="B6" s="35" t="s">
        <v>147</v>
      </c>
      <c r="C6" s="35">
        <v>39.61</v>
      </c>
      <c r="D6" s="36">
        <v>0.21814903846153844</v>
      </c>
      <c r="E6" s="36">
        <v>0.17748043423377935</v>
      </c>
    </row>
    <row r="7" spans="1:5" x14ac:dyDescent="0.2">
      <c r="B7" s="35" t="s">
        <v>146</v>
      </c>
      <c r="C7" s="35">
        <v>40.840000000000003</v>
      </c>
      <c r="D7" s="36">
        <v>9.3065693430656932E-2</v>
      </c>
      <c r="E7" s="36">
        <v>0.21082272282076392</v>
      </c>
    </row>
    <row r="8" spans="1:5" x14ac:dyDescent="0.2">
      <c r="B8" s="35" t="s">
        <v>148</v>
      </c>
      <c r="C8" s="35">
        <v>28.65</v>
      </c>
      <c r="D8" s="36">
        <v>8.0993520518358522E-2</v>
      </c>
      <c r="E8" s="36">
        <v>4.4677137870855151E-2</v>
      </c>
    </row>
    <row r="9" spans="1:5" x14ac:dyDescent="0.2">
      <c r="B9" s="35" t="s">
        <v>153</v>
      </c>
      <c r="C9" s="35">
        <v>27.56</v>
      </c>
      <c r="D9" s="36">
        <v>7.699665231946437E-2</v>
      </c>
      <c r="E9" s="36">
        <v>0.12191582002902758</v>
      </c>
    </row>
    <row r="10" spans="1:5" x14ac:dyDescent="0.2">
      <c r="B10" s="35" t="s">
        <v>155</v>
      </c>
      <c r="C10" s="35">
        <v>21.45</v>
      </c>
      <c r="D10" s="36">
        <v>4.7619047619047623E-2</v>
      </c>
      <c r="E10" s="36">
        <v>8.3449883449883452E-2</v>
      </c>
    </row>
    <row r="11" spans="1:5" x14ac:dyDescent="0.2">
      <c r="B11" s="35" t="s">
        <v>150</v>
      </c>
      <c r="C11" s="35">
        <v>24.84</v>
      </c>
      <c r="D11" s="36">
        <v>4.6753246753246755E-2</v>
      </c>
      <c r="E11" s="36">
        <v>3.5829307568438003E-2</v>
      </c>
    </row>
    <row r="12" spans="1:5" x14ac:dyDescent="0.2">
      <c r="B12" s="35" t="s">
        <v>157</v>
      </c>
      <c r="C12" s="35">
        <v>23.1</v>
      </c>
      <c r="D12" s="36">
        <v>4.3777360850531577E-2</v>
      </c>
      <c r="E12" s="36">
        <v>0.13679653679653681</v>
      </c>
    </row>
    <row r="13" spans="1:5" x14ac:dyDescent="0.2">
      <c r="B13" s="35" t="s">
        <v>162</v>
      </c>
      <c r="C13" s="35">
        <v>31.18</v>
      </c>
      <c r="D13" s="36">
        <v>4.2535787321063397E-2</v>
      </c>
      <c r="E13" s="36">
        <v>9.3649775497113535E-2</v>
      </c>
    </row>
    <row r="14" spans="1:5" x14ac:dyDescent="0.2">
      <c r="B14" s="35" t="s">
        <v>152</v>
      </c>
      <c r="C14" s="35">
        <v>23</v>
      </c>
      <c r="D14" s="36">
        <v>4.1645760160561963E-2</v>
      </c>
      <c r="E14" s="36">
        <v>4.3913043478260867E-2</v>
      </c>
    </row>
    <row r="15" spans="1:5" x14ac:dyDescent="0.2">
      <c r="B15" s="35" t="s">
        <v>158</v>
      </c>
      <c r="C15" s="35">
        <v>21.83</v>
      </c>
      <c r="D15" s="36">
        <v>2.7431421446384042E-2</v>
      </c>
      <c r="E15" s="36">
        <v>8.0164910673385256E-2</v>
      </c>
    </row>
    <row r="16" spans="1:5" x14ac:dyDescent="0.2">
      <c r="B16" s="35" t="s">
        <v>151</v>
      </c>
      <c r="C16" s="35">
        <v>23.77</v>
      </c>
      <c r="D16" s="36">
        <v>1.8672199170124481E-2</v>
      </c>
      <c r="E16" s="36">
        <v>1.3462347496844763E-2</v>
      </c>
    </row>
    <row r="17" spans="2:5" x14ac:dyDescent="0.2">
      <c r="B17" s="35" t="s">
        <v>156</v>
      </c>
      <c r="C17" s="35">
        <v>15.45</v>
      </c>
      <c r="D17" s="36">
        <v>1.5187849720223821E-2</v>
      </c>
      <c r="E17" s="36">
        <v>3.559870550161813E-2</v>
      </c>
    </row>
    <row r="18" spans="2:5" x14ac:dyDescent="0.2">
      <c r="B18" s="35" t="s">
        <v>154</v>
      </c>
      <c r="C18" s="35">
        <v>39.049999999999997</v>
      </c>
      <c r="D18" s="36">
        <v>8.8888888888888889E-3</v>
      </c>
      <c r="E18" s="36">
        <v>6.914212548015366E-3</v>
      </c>
    </row>
    <row r="19" spans="2:5" x14ac:dyDescent="0.2">
      <c r="B19" s="35" t="s">
        <v>56</v>
      </c>
      <c r="C19" s="35">
        <v>27.33</v>
      </c>
      <c r="D19" s="36">
        <v>6.4007421150278299E-2</v>
      </c>
      <c r="E19" s="36">
        <v>8.6351994145627511E-2</v>
      </c>
    </row>
    <row r="41" spans="2:2" x14ac:dyDescent="0.2">
      <c r="B41" s="35" t="s">
        <v>491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C30"/>
  <sheetViews>
    <sheetView zoomScale="85" zoomScaleNormal="85" workbookViewId="0">
      <selection activeCell="L22" sqref="L22"/>
    </sheetView>
  </sheetViews>
  <sheetFormatPr defaultColWidth="8.625" defaultRowHeight="12.75" x14ac:dyDescent="0.2"/>
  <cols>
    <col min="1" max="1" width="19.625" style="52" bestFit="1" customWidth="1"/>
    <col min="2" max="16384" width="8.625" style="52"/>
  </cols>
  <sheetData>
    <row r="1" spans="1:55" x14ac:dyDescent="0.2">
      <c r="A1" s="52" t="s">
        <v>493</v>
      </c>
    </row>
    <row r="2" spans="1:55" x14ac:dyDescent="0.2">
      <c r="A2" s="52" t="s">
        <v>494</v>
      </c>
    </row>
    <row r="4" spans="1:55" x14ac:dyDescent="0.2">
      <c r="B4" s="52" t="s">
        <v>163</v>
      </c>
      <c r="C4" s="52" t="s">
        <v>164</v>
      </c>
      <c r="D4" s="52" t="s">
        <v>165</v>
      </c>
      <c r="E4" s="52" t="s">
        <v>166</v>
      </c>
      <c r="F4" s="52" t="s">
        <v>167</v>
      </c>
      <c r="G4" s="52" t="s">
        <v>168</v>
      </c>
      <c r="H4" s="52" t="s">
        <v>169</v>
      </c>
      <c r="I4" s="52" t="s">
        <v>170</v>
      </c>
      <c r="J4" s="52" t="s">
        <v>171</v>
      </c>
      <c r="K4" s="52" t="s">
        <v>172</v>
      </c>
      <c r="L4" s="52" t="s">
        <v>173</v>
      </c>
      <c r="M4" s="52" t="s">
        <v>174</v>
      </c>
      <c r="N4" s="52" t="s">
        <v>175</v>
      </c>
      <c r="O4" s="52" t="s">
        <v>176</v>
      </c>
      <c r="P4" s="52" t="s">
        <v>177</v>
      </c>
      <c r="Q4" s="52" t="s">
        <v>178</v>
      </c>
      <c r="R4" s="52" t="s">
        <v>179</v>
      </c>
      <c r="S4" s="52" t="s">
        <v>180</v>
      </c>
      <c r="T4" s="52" t="s">
        <v>181</v>
      </c>
      <c r="U4" s="52" t="s">
        <v>182</v>
      </c>
      <c r="V4" s="52" t="s">
        <v>183</v>
      </c>
      <c r="W4" s="52" t="s">
        <v>184</v>
      </c>
      <c r="X4" s="52" t="s">
        <v>185</v>
      </c>
      <c r="Y4" s="52" t="s">
        <v>186</v>
      </c>
      <c r="Z4" s="52" t="s">
        <v>187</v>
      </c>
      <c r="AA4" s="52" t="s">
        <v>188</v>
      </c>
      <c r="AB4" s="52" t="s">
        <v>189</v>
      </c>
      <c r="AC4" s="52" t="s">
        <v>190</v>
      </c>
      <c r="AD4" s="52" t="s">
        <v>191</v>
      </c>
      <c r="AE4" s="52" t="s">
        <v>192</v>
      </c>
      <c r="AF4" s="52" t="s">
        <v>193</v>
      </c>
      <c r="AG4" s="52" t="s">
        <v>194</v>
      </c>
      <c r="AH4" s="52" t="s">
        <v>195</v>
      </c>
      <c r="AI4" s="52" t="s">
        <v>196</v>
      </c>
      <c r="AJ4" s="52" t="s">
        <v>197</v>
      </c>
      <c r="AK4" s="52" t="s">
        <v>198</v>
      </c>
      <c r="AL4" s="52" t="s">
        <v>199</v>
      </c>
      <c r="AM4" s="52" t="s">
        <v>0</v>
      </c>
      <c r="AN4" s="52" t="s">
        <v>1</v>
      </c>
      <c r="AO4" s="52" t="s">
        <v>2</v>
      </c>
      <c r="AP4" s="52" t="s">
        <v>3</v>
      </c>
      <c r="AQ4" s="52" t="s">
        <v>4</v>
      </c>
      <c r="AR4" s="52" t="s">
        <v>5</v>
      </c>
      <c r="AS4" s="52" t="s">
        <v>6</v>
      </c>
      <c r="AT4" s="52" t="s">
        <v>7</v>
      </c>
      <c r="AU4" s="52" t="s">
        <v>8</v>
      </c>
      <c r="AV4" s="52" t="s">
        <v>9</v>
      </c>
      <c r="AW4" s="52" t="s">
        <v>10</v>
      </c>
      <c r="AX4" s="52" t="s">
        <v>11</v>
      </c>
      <c r="AY4" s="52" t="s">
        <v>12</v>
      </c>
      <c r="AZ4" s="52" t="s">
        <v>13</v>
      </c>
      <c r="BA4" s="52" t="s">
        <v>14</v>
      </c>
      <c r="BB4" s="52" t="s">
        <v>15</v>
      </c>
      <c r="BC4" s="52" t="s">
        <v>16</v>
      </c>
    </row>
    <row r="5" spans="1:55" x14ac:dyDescent="0.2">
      <c r="A5" s="52" t="s">
        <v>200</v>
      </c>
      <c r="B5" s="52">
        <v>24.597402597402599</v>
      </c>
      <c r="C5" s="52">
        <v>35.371428571428574</v>
      </c>
      <c r="D5" s="52">
        <v>52.526315789473685</v>
      </c>
      <c r="E5" s="52">
        <v>58.351851851851855</v>
      </c>
      <c r="F5" s="52">
        <v>60.18</v>
      </c>
      <c r="G5" s="52">
        <v>45.701492537313435</v>
      </c>
      <c r="H5" s="52">
        <v>42.987012987012989</v>
      </c>
      <c r="I5" s="52">
        <v>44.906666666666666</v>
      </c>
      <c r="J5" s="52">
        <v>45.364864864864863</v>
      </c>
      <c r="K5" s="52">
        <v>41.387500000000003</v>
      </c>
      <c r="L5" s="52">
        <v>39.379310344827587</v>
      </c>
      <c r="M5" s="52">
        <v>44.524999999999999</v>
      </c>
      <c r="N5" s="52">
        <v>45.95945945945946</v>
      </c>
      <c r="O5" s="52">
        <v>38.252747252747255</v>
      </c>
      <c r="P5" s="52">
        <v>44.024999999999999</v>
      </c>
      <c r="Q5" s="52">
        <v>40.261363636363633</v>
      </c>
      <c r="R5" s="52">
        <v>33.270833333333336</v>
      </c>
      <c r="S5" s="52">
        <v>33.357894736842105</v>
      </c>
      <c r="T5" s="52">
        <v>31.38095238095238</v>
      </c>
      <c r="U5" s="52">
        <v>26.939130434782609</v>
      </c>
      <c r="V5" s="52">
        <v>26.066037735849058</v>
      </c>
      <c r="W5" s="52">
        <v>24.736842105263158</v>
      </c>
      <c r="X5" s="52">
        <v>25.171171171171171</v>
      </c>
      <c r="Y5" s="52">
        <v>21.776</v>
      </c>
      <c r="Z5" s="52">
        <v>21.162162162162161</v>
      </c>
      <c r="AA5" s="52">
        <v>14.625</v>
      </c>
      <c r="AB5" s="52">
        <v>15.606666666666667</v>
      </c>
      <c r="AC5" s="52">
        <v>13.452380952380953</v>
      </c>
      <c r="AD5" s="52">
        <v>14.44055944055944</v>
      </c>
      <c r="AE5" s="52">
        <v>12.283950617283951</v>
      </c>
      <c r="AF5" s="52">
        <v>13.373417721518987</v>
      </c>
      <c r="AG5" s="52">
        <v>11.016483516483516</v>
      </c>
      <c r="AH5" s="52">
        <v>10.207317073170731</v>
      </c>
      <c r="AI5" s="52">
        <v>9.3735632183908049</v>
      </c>
      <c r="AJ5" s="52">
        <v>8.2205128205128197</v>
      </c>
      <c r="AK5" s="52">
        <v>8.6455026455026456</v>
      </c>
      <c r="AL5" s="52">
        <v>8.1525423728813564</v>
      </c>
      <c r="AM5" s="52">
        <v>7.4831460674157304</v>
      </c>
      <c r="AN5" s="52">
        <v>6.5909090909090908</v>
      </c>
      <c r="AO5" s="52">
        <v>7.484375</v>
      </c>
      <c r="AP5" s="52">
        <v>7.4080459770114944</v>
      </c>
      <c r="AQ5" s="52">
        <v>6.2912087912087911</v>
      </c>
      <c r="AR5" s="52">
        <v>6.0883720930232554</v>
      </c>
      <c r="AS5" s="52">
        <v>7.1564245810055862</v>
      </c>
      <c r="AT5" s="52">
        <v>6.1049723756906076</v>
      </c>
      <c r="AU5" s="52">
        <v>7.8027210884353737</v>
      </c>
      <c r="AV5" s="52">
        <v>8.8394160583941606</v>
      </c>
      <c r="AW5" s="52">
        <v>11.130434782608695</v>
      </c>
      <c r="AX5" s="52">
        <v>8.4345238095238102</v>
      </c>
      <c r="AY5" s="52">
        <v>9.5786516853932593</v>
      </c>
      <c r="AZ5" s="52">
        <v>7.7352941176470589</v>
      </c>
      <c r="BA5" s="52">
        <v>4.794212218649518</v>
      </c>
      <c r="BB5" s="52">
        <v>4.333333333333333</v>
      </c>
      <c r="BC5" s="52">
        <v>3.8510638297872339</v>
      </c>
    </row>
    <row r="6" spans="1:55" x14ac:dyDescent="0.2">
      <c r="A6" s="52" t="s">
        <v>201</v>
      </c>
      <c r="B6" s="52">
        <v>27.636363636363637</v>
      </c>
      <c r="C6" s="52">
        <v>40.285714285714285</v>
      </c>
      <c r="D6" s="52">
        <v>59.719298245614034</v>
      </c>
      <c r="E6" s="52">
        <v>66.518518518518519</v>
      </c>
      <c r="F6" s="52">
        <v>69.099999999999994</v>
      </c>
      <c r="G6" s="52">
        <v>53.029850746268657</v>
      </c>
      <c r="H6" s="52">
        <v>49.285714285714285</v>
      </c>
      <c r="I6" s="52">
        <v>51.64</v>
      </c>
      <c r="J6" s="52">
        <v>52.472972972972975</v>
      </c>
      <c r="K6" s="52">
        <v>48.075000000000003</v>
      </c>
      <c r="L6" s="52">
        <v>45.747126436781606</v>
      </c>
      <c r="M6" s="52">
        <v>51.587499999999999</v>
      </c>
      <c r="N6" s="52">
        <v>53.297297297297298</v>
      </c>
      <c r="O6" s="52">
        <v>43.945054945054942</v>
      </c>
      <c r="P6" s="52">
        <v>51.087499999999999</v>
      </c>
      <c r="Q6" s="52">
        <v>46.625</v>
      </c>
      <c r="R6" s="52">
        <v>39.34375</v>
      </c>
      <c r="S6" s="52">
        <v>39.526315789473685</v>
      </c>
      <c r="T6" s="52">
        <v>36.990476190476187</v>
      </c>
      <c r="U6" s="52">
        <v>31.85217391304348</v>
      </c>
      <c r="V6" s="52">
        <v>30.716981132075471</v>
      </c>
      <c r="W6" s="52">
        <v>28.798245614035089</v>
      </c>
      <c r="X6" s="52">
        <v>29.738738738738739</v>
      </c>
      <c r="Y6" s="52">
        <v>25.552</v>
      </c>
      <c r="Z6" s="52">
        <v>24.738738738738739</v>
      </c>
      <c r="AA6" s="52">
        <v>17.081250000000001</v>
      </c>
      <c r="AB6" s="52">
        <v>18.333333333333332</v>
      </c>
      <c r="AC6" s="52">
        <v>15.619047619047619</v>
      </c>
      <c r="AD6" s="52">
        <v>16.734265734265733</v>
      </c>
      <c r="AE6" s="52">
        <v>14.246913580246913</v>
      </c>
      <c r="AF6" s="52">
        <v>15.89240506329114</v>
      </c>
      <c r="AG6" s="52">
        <v>13.049450549450549</v>
      </c>
      <c r="AH6" s="52">
        <v>12.25609756097561</v>
      </c>
      <c r="AI6" s="52">
        <v>11.201149425287356</v>
      </c>
      <c r="AJ6" s="52">
        <v>9.9589743589743591</v>
      </c>
      <c r="AK6" s="52">
        <v>14.830687830687831</v>
      </c>
      <c r="AL6" s="52">
        <v>14.480225988700566</v>
      </c>
      <c r="AM6" s="52">
        <v>14.191011235955056</v>
      </c>
      <c r="AN6" s="52">
        <v>12.677272727272728</v>
      </c>
      <c r="AO6" s="52">
        <v>13.682291666666666</v>
      </c>
      <c r="AP6" s="52">
        <v>13.678160919540231</v>
      </c>
      <c r="AQ6" s="52">
        <v>12.26923076923077</v>
      </c>
      <c r="AR6" s="52">
        <v>12.027906976744186</v>
      </c>
      <c r="AS6" s="52">
        <v>13.307262569832401</v>
      </c>
      <c r="AT6" s="52">
        <v>11.591160220994475</v>
      </c>
      <c r="AU6" s="52">
        <v>15.217687074829932</v>
      </c>
      <c r="AV6" s="52">
        <v>30.182481751824817</v>
      </c>
      <c r="AW6" s="52">
        <v>22.006211180124225</v>
      </c>
      <c r="AX6" s="52">
        <v>18.738095238095237</v>
      </c>
      <c r="AY6" s="52">
        <v>21.415730337078653</v>
      </c>
      <c r="AZ6" s="52">
        <v>15.222689075630251</v>
      </c>
      <c r="BA6" s="52">
        <v>8.2025723472668819</v>
      </c>
      <c r="BB6" s="52">
        <v>7.8537414965986398</v>
      </c>
      <c r="BC6" s="52">
        <v>6.3130699088145894</v>
      </c>
    </row>
    <row r="30" spans="2:2" x14ac:dyDescent="0.2">
      <c r="B30" s="52" t="s">
        <v>491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50"/>
  <sheetViews>
    <sheetView zoomScale="80" zoomScaleNormal="80" workbookViewId="0">
      <selection activeCell="M42" sqref="M42"/>
    </sheetView>
  </sheetViews>
  <sheetFormatPr defaultColWidth="8.625" defaultRowHeight="12.75" x14ac:dyDescent="0.2"/>
  <cols>
    <col min="1" max="16384" width="8.625" style="35"/>
  </cols>
  <sheetData>
    <row r="1" spans="1:7" x14ac:dyDescent="0.2">
      <c r="A1" s="47" t="s">
        <v>493</v>
      </c>
    </row>
    <row r="2" spans="1:7" x14ac:dyDescent="0.2">
      <c r="A2" s="35" t="s">
        <v>495</v>
      </c>
    </row>
    <row r="4" spans="1:7" x14ac:dyDescent="0.2">
      <c r="C4" s="35" t="s">
        <v>202</v>
      </c>
      <c r="D4" s="35" t="s">
        <v>203</v>
      </c>
      <c r="E4" s="35" t="s">
        <v>204</v>
      </c>
      <c r="F4" s="35" t="s">
        <v>205</v>
      </c>
      <c r="G4" s="35" t="s">
        <v>206</v>
      </c>
    </row>
    <row r="5" spans="1:7" x14ac:dyDescent="0.2">
      <c r="B5" s="35" t="s">
        <v>194</v>
      </c>
      <c r="C5" s="35">
        <v>28.6</v>
      </c>
      <c r="D5" s="35">
        <v>12.6</v>
      </c>
      <c r="E5" s="35">
        <v>22.9</v>
      </c>
      <c r="F5" s="35">
        <v>9.8000000000000007</v>
      </c>
      <c r="G5" s="35">
        <v>10.1</v>
      </c>
    </row>
    <row r="6" spans="1:7" x14ac:dyDescent="0.2">
      <c r="B6" s="35" t="s">
        <v>195</v>
      </c>
      <c r="C6" s="35">
        <v>33.5</v>
      </c>
      <c r="D6" s="35">
        <v>12.7</v>
      </c>
      <c r="E6" s="35">
        <v>23.1</v>
      </c>
      <c r="F6" s="35">
        <v>10</v>
      </c>
      <c r="G6" s="35">
        <v>13.4</v>
      </c>
    </row>
    <row r="7" spans="1:7" x14ac:dyDescent="0.2">
      <c r="B7" s="35" t="s">
        <v>196</v>
      </c>
      <c r="C7" s="35">
        <v>18.8</v>
      </c>
      <c r="D7" s="35">
        <v>12.3</v>
      </c>
      <c r="E7" s="35">
        <v>22.6</v>
      </c>
      <c r="F7" s="35">
        <v>11.8</v>
      </c>
      <c r="G7" s="35">
        <v>13</v>
      </c>
    </row>
    <row r="8" spans="1:7" x14ac:dyDescent="0.2">
      <c r="B8" s="35" t="s">
        <v>197</v>
      </c>
      <c r="C8" s="35">
        <v>21.7</v>
      </c>
      <c r="D8" s="35">
        <v>14.8</v>
      </c>
      <c r="E8" s="35">
        <v>27.6</v>
      </c>
      <c r="F8" s="35">
        <v>14.6</v>
      </c>
      <c r="G8" s="35">
        <v>15.6</v>
      </c>
    </row>
    <row r="9" spans="1:7" x14ac:dyDescent="0.2">
      <c r="B9" s="35" t="s">
        <v>198</v>
      </c>
      <c r="C9" s="35">
        <v>17.7</v>
      </c>
      <c r="D9" s="35">
        <v>17.100000000000001</v>
      </c>
      <c r="E9" s="35">
        <v>29.5</v>
      </c>
      <c r="F9" s="35">
        <v>15.5</v>
      </c>
      <c r="G9" s="35">
        <v>21.7</v>
      </c>
    </row>
    <row r="10" spans="1:7" x14ac:dyDescent="0.2">
      <c r="B10" s="35" t="s">
        <v>199</v>
      </c>
      <c r="C10" s="35">
        <v>22.8</v>
      </c>
      <c r="D10" s="35">
        <v>17.899999999999999</v>
      </c>
      <c r="E10" s="35">
        <v>28.5</v>
      </c>
      <c r="F10" s="35">
        <v>19</v>
      </c>
      <c r="G10" s="35">
        <v>22.9</v>
      </c>
    </row>
    <row r="11" spans="1:7" x14ac:dyDescent="0.2">
      <c r="B11" s="35" t="s">
        <v>0</v>
      </c>
      <c r="C11" s="35">
        <v>17.5</v>
      </c>
      <c r="D11" s="35">
        <v>17.5</v>
      </c>
      <c r="E11" s="35">
        <v>29.8</v>
      </c>
      <c r="F11" s="35">
        <v>19.5</v>
      </c>
      <c r="G11" s="35">
        <v>27.3</v>
      </c>
    </row>
    <row r="12" spans="1:7" x14ac:dyDescent="0.2">
      <c r="B12" s="35" t="s">
        <v>1</v>
      </c>
      <c r="C12" s="35">
        <v>29.7</v>
      </c>
      <c r="D12" s="35">
        <v>19.7</v>
      </c>
      <c r="E12" s="35">
        <v>32.5</v>
      </c>
      <c r="F12" s="35">
        <v>20.100000000000001</v>
      </c>
      <c r="G12" s="35">
        <v>29.3</v>
      </c>
    </row>
    <row r="13" spans="1:7" x14ac:dyDescent="0.2">
      <c r="B13" s="35" t="s">
        <v>2</v>
      </c>
      <c r="C13" s="35">
        <v>17.8</v>
      </c>
      <c r="D13" s="35">
        <v>19.600000000000001</v>
      </c>
      <c r="E13" s="35">
        <v>28.4</v>
      </c>
      <c r="F13" s="35">
        <v>18.100000000000001</v>
      </c>
      <c r="G13" s="35">
        <v>33.200000000000003</v>
      </c>
    </row>
    <row r="14" spans="1:7" x14ac:dyDescent="0.2">
      <c r="B14" s="35" t="s">
        <v>3</v>
      </c>
      <c r="C14" s="35">
        <v>22.9</v>
      </c>
      <c r="D14" s="35">
        <v>17.8</v>
      </c>
      <c r="E14" s="35">
        <v>20</v>
      </c>
      <c r="F14" s="35">
        <v>18.8</v>
      </c>
      <c r="G14" s="35">
        <v>35.5</v>
      </c>
    </row>
    <row r="15" spans="1:7" x14ac:dyDescent="0.2">
      <c r="B15" s="35" t="s">
        <v>4</v>
      </c>
      <c r="C15" s="35">
        <v>18.100000000000001</v>
      </c>
      <c r="D15" s="35">
        <v>16.7</v>
      </c>
      <c r="E15" s="35">
        <v>21.3</v>
      </c>
      <c r="F15" s="35">
        <v>19.3</v>
      </c>
      <c r="G15" s="35">
        <v>34.4</v>
      </c>
    </row>
    <row r="16" spans="1:7" x14ac:dyDescent="0.2">
      <c r="B16" s="35" t="s">
        <v>5</v>
      </c>
      <c r="C16" s="35">
        <v>22.4</v>
      </c>
      <c r="D16" s="35">
        <v>17</v>
      </c>
      <c r="E16" s="35">
        <v>20.399999999999999</v>
      </c>
      <c r="F16" s="35">
        <v>20.9</v>
      </c>
      <c r="G16" s="35">
        <v>34.1</v>
      </c>
    </row>
    <row r="17" spans="2:7" x14ac:dyDescent="0.2">
      <c r="B17" s="35" t="s">
        <v>6</v>
      </c>
      <c r="C17" s="35">
        <v>18.8</v>
      </c>
      <c r="D17" s="35">
        <v>21.5</v>
      </c>
      <c r="E17" s="35">
        <v>34.700000000000003</v>
      </c>
      <c r="F17" s="35">
        <v>17.8</v>
      </c>
      <c r="G17" s="35">
        <v>35.200000000000003</v>
      </c>
    </row>
    <row r="18" spans="2:7" x14ac:dyDescent="0.2">
      <c r="B18" s="35" t="s">
        <v>7</v>
      </c>
      <c r="C18" s="35">
        <v>13.6</v>
      </c>
      <c r="D18" s="35">
        <v>18.8</v>
      </c>
      <c r="E18" s="35">
        <v>26.6</v>
      </c>
      <c r="F18" s="35">
        <v>19.100000000000001</v>
      </c>
      <c r="G18" s="35">
        <v>36.4</v>
      </c>
    </row>
    <row r="19" spans="2:7" x14ac:dyDescent="0.2">
      <c r="B19" s="35" t="s">
        <v>8</v>
      </c>
      <c r="C19" s="35">
        <v>17.899999999999999</v>
      </c>
      <c r="D19" s="35">
        <v>19.2</v>
      </c>
      <c r="E19" s="35">
        <v>30.3</v>
      </c>
      <c r="F19" s="35">
        <v>17.7</v>
      </c>
      <c r="G19" s="35">
        <v>35.1</v>
      </c>
    </row>
    <row r="20" spans="2:7" x14ac:dyDescent="0.2">
      <c r="B20" s="35" t="s">
        <v>9</v>
      </c>
      <c r="C20" s="35">
        <v>2.8</v>
      </c>
      <c r="D20" s="35">
        <v>6.3</v>
      </c>
      <c r="E20" s="35">
        <v>11.5</v>
      </c>
      <c r="F20" s="35">
        <v>6.9</v>
      </c>
      <c r="G20" s="35">
        <v>12.6</v>
      </c>
    </row>
    <row r="21" spans="2:7" x14ac:dyDescent="0.2">
      <c r="B21" s="35" t="s">
        <v>10</v>
      </c>
      <c r="C21" s="35">
        <v>5.2</v>
      </c>
      <c r="D21" s="35">
        <v>8</v>
      </c>
      <c r="E21" s="35">
        <v>13.2</v>
      </c>
      <c r="F21" s="35">
        <v>6.3</v>
      </c>
      <c r="G21" s="35">
        <v>14.3</v>
      </c>
    </row>
    <row r="22" spans="2:7" x14ac:dyDescent="0.2">
      <c r="B22" s="35" t="s">
        <v>11</v>
      </c>
      <c r="C22" s="35">
        <v>7.4</v>
      </c>
      <c r="D22" s="35">
        <v>9.4</v>
      </c>
      <c r="E22" s="35">
        <v>16.100000000000001</v>
      </c>
      <c r="F22" s="35">
        <v>6.8</v>
      </c>
      <c r="G22" s="35">
        <v>16.2</v>
      </c>
    </row>
    <row r="23" spans="2:7" x14ac:dyDescent="0.2">
      <c r="B23" s="35" t="s">
        <v>12</v>
      </c>
      <c r="C23" s="35">
        <v>5.0999999999999996</v>
      </c>
      <c r="D23" s="35">
        <v>10.6</v>
      </c>
      <c r="E23" s="35">
        <v>19.7</v>
      </c>
      <c r="F23" s="35">
        <v>6.7</v>
      </c>
      <c r="G23" s="35">
        <v>15.4</v>
      </c>
    </row>
    <row r="24" spans="2:7" x14ac:dyDescent="0.2">
      <c r="B24" s="35" t="s">
        <v>13</v>
      </c>
      <c r="C24" s="35">
        <v>9.6</v>
      </c>
      <c r="D24" s="35">
        <v>11.9</v>
      </c>
      <c r="E24" s="35">
        <v>19.600000000000001</v>
      </c>
      <c r="F24" s="35">
        <v>9</v>
      </c>
      <c r="G24" s="35">
        <v>18.3</v>
      </c>
    </row>
    <row r="25" spans="2:7" x14ac:dyDescent="0.2">
      <c r="B25" s="35" t="s">
        <v>14</v>
      </c>
      <c r="C25" s="35">
        <v>32.6</v>
      </c>
      <c r="D25" s="35">
        <v>19.8</v>
      </c>
      <c r="E25" s="35">
        <v>28.2</v>
      </c>
      <c r="F25" s="35">
        <v>13.7</v>
      </c>
      <c r="G25" s="35">
        <v>35.200000000000003</v>
      </c>
    </row>
    <row r="26" spans="2:7" x14ac:dyDescent="0.2">
      <c r="B26" s="35" t="s">
        <v>15</v>
      </c>
      <c r="C26" s="35">
        <v>49.6</v>
      </c>
      <c r="D26" s="35">
        <v>26.9</v>
      </c>
      <c r="E26" s="35">
        <v>35.4</v>
      </c>
      <c r="F26" s="35">
        <v>20.399999999999999</v>
      </c>
      <c r="G26" s="35">
        <v>45.8</v>
      </c>
    </row>
    <row r="27" spans="2:7" x14ac:dyDescent="0.2">
      <c r="B27" s="35" t="s">
        <v>16</v>
      </c>
      <c r="C27" s="35">
        <v>47.6</v>
      </c>
      <c r="D27" s="35">
        <v>26</v>
      </c>
      <c r="E27" s="35">
        <v>36.6</v>
      </c>
      <c r="F27" s="35">
        <v>21.5</v>
      </c>
      <c r="G27" s="35">
        <v>43.5</v>
      </c>
    </row>
    <row r="28" spans="2:7" x14ac:dyDescent="0.2">
      <c r="B28" s="35" t="s">
        <v>207</v>
      </c>
      <c r="C28" s="35">
        <v>54.1</v>
      </c>
      <c r="D28" s="35">
        <v>28.7</v>
      </c>
      <c r="E28" s="35">
        <v>39.6</v>
      </c>
      <c r="F28" s="35">
        <v>23.5</v>
      </c>
      <c r="G28" s="35">
        <v>53.8</v>
      </c>
    </row>
    <row r="50" spans="2:2" x14ac:dyDescent="0.2">
      <c r="B50" s="35" t="s">
        <v>496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41"/>
  <sheetViews>
    <sheetView zoomScale="80" zoomScaleNormal="80" workbookViewId="0">
      <selection activeCell="J28" sqref="J28"/>
    </sheetView>
  </sheetViews>
  <sheetFormatPr defaultColWidth="8.625" defaultRowHeight="12.75" x14ac:dyDescent="0.2"/>
  <cols>
    <col min="1" max="1" width="4.625" style="48" bestFit="1" customWidth="1"/>
    <col min="2" max="2" width="11.875" style="48" bestFit="1" customWidth="1"/>
    <col min="3" max="3" width="10.875" style="48" bestFit="1" customWidth="1"/>
    <col min="4" max="4" width="15.375" style="48" bestFit="1" customWidth="1"/>
    <col min="5" max="5" width="8.625" style="48"/>
    <col min="6" max="6" width="27.125" style="48" bestFit="1" customWidth="1"/>
    <col min="7" max="7" width="24.125" style="48" bestFit="1" customWidth="1"/>
    <col min="8" max="9" width="12.375" style="48" bestFit="1" customWidth="1"/>
    <col min="10" max="10" width="11.625" style="48" bestFit="1" customWidth="1"/>
    <col min="11" max="16384" width="8.625" style="48"/>
  </cols>
  <sheetData>
    <row r="1" spans="1:10" s="35" customFormat="1" x14ac:dyDescent="0.2">
      <c r="A1" s="47" t="s">
        <v>497</v>
      </c>
    </row>
    <row r="2" spans="1:10" s="35" customFormat="1" x14ac:dyDescent="0.2">
      <c r="A2" s="35" t="s">
        <v>498</v>
      </c>
    </row>
    <row r="4" spans="1:10" x14ac:dyDescent="0.2">
      <c r="A4" s="48" t="s">
        <v>133</v>
      </c>
      <c r="B4" s="48" t="s">
        <v>134</v>
      </c>
      <c r="C4" s="48" t="s">
        <v>135</v>
      </c>
      <c r="D4" s="48" t="s">
        <v>136</v>
      </c>
      <c r="F4" s="48" t="s">
        <v>137</v>
      </c>
      <c r="G4" s="48" t="s">
        <v>138</v>
      </c>
      <c r="H4" s="48" t="s">
        <v>139</v>
      </c>
      <c r="I4" s="48" t="s">
        <v>140</v>
      </c>
      <c r="J4" s="48" t="s">
        <v>141</v>
      </c>
    </row>
    <row r="5" spans="1:10" x14ac:dyDescent="0.2">
      <c r="A5" s="48">
        <v>2015</v>
      </c>
      <c r="B5" s="48">
        <v>5.0634195000000002</v>
      </c>
      <c r="C5" s="48">
        <v>1.3573794100000001</v>
      </c>
      <c r="D5" s="48">
        <v>-1.8440084269999999</v>
      </c>
      <c r="F5" s="48">
        <f>SUM(B5:D5)</f>
        <v>4.5767904829999999</v>
      </c>
      <c r="G5" s="48">
        <v>3.9425938826005202</v>
      </c>
      <c r="H5" s="48">
        <f t="shared" ref="H5:H14" si="0">+G5-F5</f>
        <v>-0.63419660039947967</v>
      </c>
      <c r="I5" s="48">
        <v>3.7885542441781439</v>
      </c>
      <c r="J5" s="48">
        <v>2.2910849765199082</v>
      </c>
    </row>
    <row r="6" spans="1:10" x14ac:dyDescent="0.2">
      <c r="A6" s="48">
        <v>2016</v>
      </c>
      <c r="B6" s="48">
        <v>5.4299470999999997</v>
      </c>
      <c r="C6" s="48">
        <v>0.53642405000000004</v>
      </c>
      <c r="D6" s="48">
        <v>-1.2182642970000002</v>
      </c>
      <c r="F6" s="48">
        <f t="shared" ref="F6:F14" si="1">SUM(B6:D6)</f>
        <v>4.7481068529999995</v>
      </c>
      <c r="G6" s="48">
        <v>4.4106059097689387</v>
      </c>
      <c r="H6" s="48">
        <f t="shared" si="0"/>
        <v>-0.33750094323106072</v>
      </c>
      <c r="I6" s="48">
        <v>3.9545719277810365</v>
      </c>
      <c r="J6" s="48">
        <v>2.4683436618583965</v>
      </c>
    </row>
    <row r="7" spans="1:10" x14ac:dyDescent="0.2">
      <c r="A7" s="48">
        <v>2017</v>
      </c>
      <c r="B7" s="48">
        <v>5.9540335999999998</v>
      </c>
      <c r="C7" s="48">
        <v>2.7045092300000002</v>
      </c>
      <c r="D7" s="48">
        <v>-1.792380066</v>
      </c>
      <c r="F7" s="48">
        <f t="shared" si="1"/>
        <v>6.8661627640000003</v>
      </c>
      <c r="G7" s="48">
        <v>5.8074645667454794</v>
      </c>
      <c r="H7" s="48">
        <f t="shared" si="0"/>
        <v>-1.0586981972545209</v>
      </c>
      <c r="I7" s="48">
        <v>3.7929295758865944</v>
      </c>
      <c r="J7" s="48">
        <v>3.1139815472818189</v>
      </c>
    </row>
    <row r="8" spans="1:10" x14ac:dyDescent="0.2">
      <c r="A8" s="48">
        <v>2018</v>
      </c>
      <c r="B8" s="48">
        <v>5.3636381000000002</v>
      </c>
      <c r="C8" s="48">
        <v>1.3606358599999999</v>
      </c>
      <c r="D8" s="48">
        <v>-2.4393294730000004</v>
      </c>
      <c r="F8" s="48">
        <f t="shared" si="1"/>
        <v>4.2849444869999989</v>
      </c>
      <c r="G8" s="48">
        <v>2.3222603529073238</v>
      </c>
      <c r="H8" s="48">
        <f t="shared" si="0"/>
        <v>-1.9626841340926751</v>
      </c>
      <c r="I8" s="48">
        <v>3.2859224873151183</v>
      </c>
      <c r="J8" s="48">
        <v>2.941483777447651</v>
      </c>
    </row>
    <row r="9" spans="1:10" x14ac:dyDescent="0.2">
      <c r="A9" s="48">
        <v>2019</v>
      </c>
      <c r="B9" s="48">
        <v>6.1102653</v>
      </c>
      <c r="C9" s="48">
        <v>0.95224913999999994</v>
      </c>
      <c r="D9" s="48">
        <v>-1.3702421930000002</v>
      </c>
      <c r="F9" s="48">
        <f t="shared" si="1"/>
        <v>5.692272247</v>
      </c>
      <c r="G9" s="48">
        <v>3.6128279984780853</v>
      </c>
      <c r="H9" s="48">
        <f t="shared" si="0"/>
        <v>-2.0794442485219147</v>
      </c>
      <c r="I9" s="48">
        <v>3.7092201361397459</v>
      </c>
      <c r="J9" s="48">
        <v>3.2366247163485129</v>
      </c>
    </row>
    <row r="10" spans="1:10" x14ac:dyDescent="0.2">
      <c r="A10" s="48">
        <v>2020</v>
      </c>
      <c r="B10" s="48">
        <v>0.46968850000000001</v>
      </c>
      <c r="C10" s="48">
        <v>0.29508311000000004</v>
      </c>
      <c r="D10" s="48">
        <v>7.2181868470000001</v>
      </c>
      <c r="F10" s="48">
        <f t="shared" si="1"/>
        <v>7.9829584570000005</v>
      </c>
      <c r="G10" s="48">
        <v>7.307223009225261</v>
      </c>
      <c r="H10" s="48">
        <f t="shared" si="0"/>
        <v>-0.67573544777473948</v>
      </c>
      <c r="I10" s="48">
        <v>-3.2540502406208316</v>
      </c>
      <c r="J10" s="48">
        <v>3.8682949280486101</v>
      </c>
    </row>
    <row r="11" spans="1:10" x14ac:dyDescent="0.2">
      <c r="A11" s="48">
        <v>2021</v>
      </c>
      <c r="B11" s="48">
        <v>6.6578811</v>
      </c>
      <c r="C11" s="48">
        <v>2.5362201600000001</v>
      </c>
      <c r="D11" s="48">
        <v>-5.6222107579999996</v>
      </c>
      <c r="F11" s="48">
        <f t="shared" si="1"/>
        <v>3.5718905020000005</v>
      </c>
      <c r="G11" s="48">
        <v>0.2732244477192447</v>
      </c>
      <c r="H11" s="48">
        <f t="shared" si="0"/>
        <v>-3.2986660542807558</v>
      </c>
      <c r="I11" s="48">
        <v>6.9470668663324409</v>
      </c>
      <c r="J11" s="48">
        <v>1.181425679611281</v>
      </c>
    </row>
    <row r="12" spans="1:10" x14ac:dyDescent="0.2">
      <c r="A12" s="48">
        <v>2022</v>
      </c>
      <c r="B12" s="48">
        <v>6.7294856999999997</v>
      </c>
      <c r="C12" s="48">
        <v>2.17946544</v>
      </c>
      <c r="D12" s="48">
        <v>-4.1358569860000003</v>
      </c>
      <c r="F12" s="48">
        <f t="shared" si="1"/>
        <v>4.7730941539999989</v>
      </c>
      <c r="G12" s="48">
        <v>-2.4653017500873342</v>
      </c>
      <c r="H12" s="48">
        <f t="shared" si="0"/>
        <v>-7.2383959040873336</v>
      </c>
      <c r="I12" s="48">
        <v>4.4720350926215957</v>
      </c>
      <c r="J12" s="48">
        <v>3.2943637562767858</v>
      </c>
    </row>
    <row r="13" spans="1:10" x14ac:dyDescent="0.2">
      <c r="A13" s="48">
        <v>2023</v>
      </c>
      <c r="B13" s="48">
        <v>7.5444035999999999</v>
      </c>
      <c r="C13" s="48">
        <v>2.4840651299999998</v>
      </c>
      <c r="D13" s="48">
        <v>-2.5801374049999999</v>
      </c>
      <c r="F13" s="48">
        <f t="shared" si="1"/>
        <v>7.4483313249999998</v>
      </c>
      <c r="G13" s="48">
        <v>3.2130210939867565</v>
      </c>
      <c r="H13" s="48">
        <f t="shared" si="0"/>
        <v>-4.2353102310132433</v>
      </c>
      <c r="I13" s="48">
        <v>1.8237546767405188</v>
      </c>
      <c r="J13" s="48">
        <v>6.6289801560897477</v>
      </c>
    </row>
    <row r="14" spans="1:10" x14ac:dyDescent="0.2">
      <c r="A14" s="48">
        <v>2024</v>
      </c>
      <c r="B14" s="48">
        <v>6.3839446000000004</v>
      </c>
      <c r="C14" s="48">
        <v>2.1397902499999999</v>
      </c>
      <c r="D14" s="48">
        <v>-2.044468121</v>
      </c>
      <c r="F14" s="48">
        <f t="shared" si="1"/>
        <v>6.4792667290000008</v>
      </c>
      <c r="G14" s="48">
        <v>3.876671186891012</v>
      </c>
      <c r="H14" s="48">
        <f t="shared" si="0"/>
        <v>-2.6025955421089888</v>
      </c>
      <c r="I14" s="48">
        <v>1.652198434932739</v>
      </c>
      <c r="J14" s="48">
        <v>5.452264530030293</v>
      </c>
    </row>
    <row r="41" spans="2:2" x14ac:dyDescent="0.2">
      <c r="B41" s="48" t="s">
        <v>129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30"/>
  <sheetViews>
    <sheetView workbookViewId="0">
      <selection activeCell="K19" sqref="K19"/>
    </sheetView>
  </sheetViews>
  <sheetFormatPr defaultColWidth="8.625" defaultRowHeight="12.75" x14ac:dyDescent="0.2"/>
  <cols>
    <col min="1" max="16384" width="8.625" style="37"/>
  </cols>
  <sheetData>
    <row r="1" spans="1:6" x14ac:dyDescent="0.2">
      <c r="A1" s="37" t="s">
        <v>499</v>
      </c>
    </row>
    <row r="2" spans="1:6" x14ac:dyDescent="0.2">
      <c r="A2" s="37" t="s">
        <v>500</v>
      </c>
    </row>
    <row r="4" spans="1:6" x14ac:dyDescent="0.2">
      <c r="B4" s="37">
        <v>2020</v>
      </c>
      <c r="C4" s="37">
        <v>2021</v>
      </c>
      <c r="D4" s="37">
        <v>2022</v>
      </c>
      <c r="E4" s="37">
        <v>2023</v>
      </c>
      <c r="F4" s="37">
        <v>2024</v>
      </c>
    </row>
    <row r="5" spans="1:6" x14ac:dyDescent="0.2">
      <c r="A5" s="37" t="s">
        <v>365</v>
      </c>
      <c r="B5" s="37">
        <v>-5363.0318314827746</v>
      </c>
      <c r="C5" s="37">
        <v>14314.413104449981</v>
      </c>
      <c r="D5" s="37">
        <v>8970</v>
      </c>
      <c r="E5" s="37">
        <v>7283</v>
      </c>
      <c r="F5" s="37">
        <v>5015</v>
      </c>
    </row>
    <row r="6" spans="1:6" x14ac:dyDescent="0.2">
      <c r="A6" s="37" t="s">
        <v>366</v>
      </c>
      <c r="B6" s="37">
        <v>-14700</v>
      </c>
      <c r="C6" s="37">
        <v>2300</v>
      </c>
      <c r="D6" s="37">
        <v>4900</v>
      </c>
      <c r="E6" s="37">
        <v>2900</v>
      </c>
      <c r="F6" s="37">
        <v>3900</v>
      </c>
    </row>
    <row r="7" spans="1:6" x14ac:dyDescent="0.2">
      <c r="A7" s="37" t="s">
        <v>367</v>
      </c>
      <c r="B7" s="37">
        <v>2.4027511098584</v>
      </c>
      <c r="C7" s="37">
        <v>-5057.1653323283863</v>
      </c>
      <c r="D7" s="37">
        <v>-7381</v>
      </c>
      <c r="E7" s="37">
        <v>-6653</v>
      </c>
      <c r="F7" s="37">
        <v>-5105</v>
      </c>
    </row>
    <row r="8" spans="1:6" x14ac:dyDescent="0.2">
      <c r="A8" s="37" t="s">
        <v>368</v>
      </c>
      <c r="B8" s="37">
        <v>-793.47263551211381</v>
      </c>
      <c r="C8" s="37">
        <v>-538.51110605137046</v>
      </c>
      <c r="D8" s="37">
        <v>265.10034483637946</v>
      </c>
      <c r="E8" s="37">
        <v>110.04165257359136</v>
      </c>
      <c r="F8" s="37">
        <v>-235.08898504358194</v>
      </c>
    </row>
    <row r="9" spans="1:6" x14ac:dyDescent="0.2">
      <c r="A9" s="37" t="s">
        <v>56</v>
      </c>
      <c r="B9" s="37">
        <f>SUM(B5:B8)</f>
        <v>-20854.10171588503</v>
      </c>
      <c r="C9" s="37">
        <f t="shared" ref="C9:F9" si="0">SUM(C5:C8)</f>
        <v>11018.736666070225</v>
      </c>
      <c r="D9" s="37">
        <f t="shared" si="0"/>
        <v>6754.100344836379</v>
      </c>
      <c r="E9" s="37">
        <f t="shared" si="0"/>
        <v>3640.0416525735914</v>
      </c>
      <c r="F9" s="37">
        <f t="shared" si="0"/>
        <v>3574.9110149564181</v>
      </c>
    </row>
    <row r="30" spans="2:2" x14ac:dyDescent="0.2">
      <c r="B30" s="37" t="s">
        <v>501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27"/>
  <sheetViews>
    <sheetView zoomScale="110" workbookViewId="0">
      <selection activeCell="M22" sqref="M22"/>
    </sheetView>
  </sheetViews>
  <sheetFormatPr defaultColWidth="8.625" defaultRowHeight="12.75" x14ac:dyDescent="0.2"/>
  <cols>
    <col min="1" max="1" width="23.625" style="37" bestFit="1" customWidth="1"/>
    <col min="2" max="16384" width="8.625" style="37"/>
  </cols>
  <sheetData>
    <row r="1" spans="1:6" x14ac:dyDescent="0.2">
      <c r="A1" s="37" t="s">
        <v>502</v>
      </c>
    </row>
    <row r="2" spans="1:6" x14ac:dyDescent="0.2">
      <c r="A2" s="37" t="s">
        <v>503</v>
      </c>
    </row>
    <row r="4" spans="1:6" x14ac:dyDescent="0.2">
      <c r="B4" s="37">
        <v>2020</v>
      </c>
      <c r="C4" s="37">
        <v>2021</v>
      </c>
      <c r="D4" s="37">
        <v>2022</v>
      </c>
      <c r="E4" s="37">
        <v>2023</v>
      </c>
      <c r="F4" s="37">
        <v>2024</v>
      </c>
    </row>
    <row r="5" spans="1:6" x14ac:dyDescent="0.2">
      <c r="A5" s="37" t="s">
        <v>369</v>
      </c>
      <c r="B5" s="38">
        <v>7.3494750167423781E-2</v>
      </c>
      <c r="C5" s="38">
        <v>2.1000000000000001E-2</v>
      </c>
      <c r="D5" s="38">
        <v>-9.43642260697297E-3</v>
      </c>
      <c r="E5" s="38">
        <v>-2.1999999999999999E-2</v>
      </c>
      <c r="F5" s="38">
        <v>-3.2000000000000001E-2</v>
      </c>
    </row>
    <row r="6" spans="1:6" x14ac:dyDescent="0.2">
      <c r="A6" s="37" t="s">
        <v>370</v>
      </c>
      <c r="B6" s="38">
        <v>5.1931154307862541E-2</v>
      </c>
      <c r="C6" s="38">
        <v>-7.6999999999999999E-2</v>
      </c>
      <c r="D6" s="38">
        <v>-8.4000000000000005E-2</v>
      </c>
      <c r="E6" s="38">
        <v>-5.2999999999999999E-2</v>
      </c>
      <c r="F6" s="38">
        <v>-3.9E-2</v>
      </c>
    </row>
    <row r="7" spans="1:6" x14ac:dyDescent="0.2">
      <c r="A7" s="37" t="s">
        <v>371</v>
      </c>
      <c r="B7" s="38">
        <v>-2.5154725349060804E-2</v>
      </c>
      <c r="C7" s="38">
        <v>4.3999999999999997E-2</v>
      </c>
      <c r="D7" s="38">
        <v>-1.6E-2</v>
      </c>
      <c r="E7" s="38">
        <v>-6.0000000000000001E-3</v>
      </c>
      <c r="F7" s="38">
        <v>2.5000000000000001E-2</v>
      </c>
    </row>
    <row r="8" spans="1:6" x14ac:dyDescent="0.2">
      <c r="A8" s="37" t="s">
        <v>56</v>
      </c>
      <c r="B8" s="38">
        <f>SUM(B5:B7)</f>
        <v>0.10027117912622552</v>
      </c>
      <c r="C8" s="38">
        <f t="shared" ref="C8:F8" si="0">SUM(C5:C7)</f>
        <v>-1.1999999999999997E-2</v>
      </c>
      <c r="D8" s="38">
        <f t="shared" si="0"/>
        <v>-0.10943642260697298</v>
      </c>
      <c r="E8" s="38">
        <f t="shared" si="0"/>
        <v>-8.1000000000000003E-2</v>
      </c>
      <c r="F8" s="38">
        <f t="shared" si="0"/>
        <v>-4.6000000000000006E-2</v>
      </c>
    </row>
    <row r="27" spans="2:2" x14ac:dyDescent="0.2">
      <c r="B27" s="37" t="s">
        <v>501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41"/>
  <sheetViews>
    <sheetView topLeftCell="A7" zoomScale="80" zoomScaleNormal="80" workbookViewId="0">
      <selection activeCell="J31" sqref="J31"/>
    </sheetView>
  </sheetViews>
  <sheetFormatPr defaultColWidth="8.625" defaultRowHeight="12.75" x14ac:dyDescent="0.2"/>
  <cols>
    <col min="1" max="1" width="8.625" style="10"/>
    <col min="2" max="3" width="9.875" style="10" bestFit="1" customWidth="1"/>
    <col min="4" max="4" width="10.875" style="10" bestFit="1" customWidth="1"/>
    <col min="5" max="16384" width="8.625" style="10"/>
  </cols>
  <sheetData>
    <row r="1" spans="1:8" x14ac:dyDescent="0.2">
      <c r="B1" s="18" t="s">
        <v>414</v>
      </c>
    </row>
    <row r="2" spans="1:8" x14ac:dyDescent="0.2">
      <c r="B2" s="18" t="s">
        <v>415</v>
      </c>
    </row>
    <row r="5" spans="1:8" x14ac:dyDescent="0.2">
      <c r="B5" s="10" t="s">
        <v>54</v>
      </c>
      <c r="C5" s="10" t="s">
        <v>55</v>
      </c>
      <c r="D5" s="10" t="s">
        <v>56</v>
      </c>
    </row>
    <row r="6" spans="1:8" x14ac:dyDescent="0.2">
      <c r="A6" s="10" t="s">
        <v>4</v>
      </c>
      <c r="B6" s="2">
        <v>34452.085869661838</v>
      </c>
      <c r="C6" s="2">
        <v>45805.652674293335</v>
      </c>
      <c r="D6" s="2">
        <v>80257.738543955173</v>
      </c>
    </row>
    <row r="7" spans="1:8" x14ac:dyDescent="0.2">
      <c r="A7" s="10" t="s">
        <v>5</v>
      </c>
      <c r="B7" s="2">
        <v>38689.555145876257</v>
      </c>
      <c r="C7" s="2">
        <v>45907.225875299606</v>
      </c>
      <c r="D7" s="2">
        <v>84596.781021175862</v>
      </c>
    </row>
    <row r="8" spans="1:8" x14ac:dyDescent="0.2">
      <c r="A8" s="10" t="s">
        <v>6</v>
      </c>
      <c r="B8" s="2">
        <v>38837.660394100778</v>
      </c>
      <c r="C8" s="2">
        <v>46098.214441604061</v>
      </c>
      <c r="D8" s="2">
        <v>84935.874835704832</v>
      </c>
    </row>
    <row r="9" spans="1:8" x14ac:dyDescent="0.2">
      <c r="A9" s="10" t="s">
        <v>7</v>
      </c>
      <c r="B9" s="2">
        <v>39318.980015950685</v>
      </c>
      <c r="C9" s="2">
        <v>46171.890537480336</v>
      </c>
      <c r="D9" s="2">
        <v>85490.870553431014</v>
      </c>
      <c r="G9" s="10" t="s">
        <v>54</v>
      </c>
      <c r="H9" s="10" t="s">
        <v>55</v>
      </c>
    </row>
    <row r="10" spans="1:8" x14ac:dyDescent="0.2">
      <c r="A10" s="10" t="s">
        <v>8</v>
      </c>
      <c r="B10" s="2">
        <v>43684.084571910382</v>
      </c>
      <c r="C10" s="2">
        <v>45509.173851710919</v>
      </c>
      <c r="D10" s="2">
        <v>89193.258423621301</v>
      </c>
      <c r="F10" s="10" t="str">
        <f>A10</f>
        <v>2020Q1</v>
      </c>
      <c r="G10" s="1">
        <f>B10/B9-1</f>
        <v>0.11101774649771912</v>
      </c>
      <c r="H10" s="1">
        <f>C10/C9-1</f>
        <v>-1.4353249954784819E-2</v>
      </c>
    </row>
    <row r="11" spans="1:8" x14ac:dyDescent="0.2">
      <c r="A11" s="10" t="s">
        <v>9</v>
      </c>
      <c r="B11" s="2">
        <v>45531.344466663242</v>
      </c>
      <c r="C11" s="2">
        <v>38053.20901324127</v>
      </c>
      <c r="D11" s="2">
        <v>83584.553479904513</v>
      </c>
      <c r="F11" s="10" t="str">
        <f t="shared" ref="F11:F18" si="0">A11</f>
        <v>2020Q2</v>
      </c>
      <c r="G11" s="1">
        <f t="shared" ref="G11:G18" si="1">B11/B10-1</f>
        <v>4.2286794214767109E-2</v>
      </c>
      <c r="H11" s="1">
        <f t="shared" ref="H11:H18" si="2">C11/C10-1</f>
        <v>-0.16383432630011019</v>
      </c>
    </row>
    <row r="12" spans="1:8" x14ac:dyDescent="0.2">
      <c r="A12" s="10" t="s">
        <v>10</v>
      </c>
      <c r="B12" s="2">
        <v>48994.735668777379</v>
      </c>
      <c r="C12" s="2">
        <v>41837.71164119475</v>
      </c>
      <c r="D12" s="2">
        <v>90832.447309972136</v>
      </c>
      <c r="F12" s="10" t="str">
        <f t="shared" si="0"/>
        <v>2020Q3</v>
      </c>
      <c r="G12" s="1">
        <f t="shared" si="1"/>
        <v>7.6066086839362557E-2</v>
      </c>
      <c r="H12" s="1">
        <f t="shared" si="2"/>
        <v>9.9452916747089448E-2</v>
      </c>
    </row>
    <row r="13" spans="1:8" x14ac:dyDescent="0.2">
      <c r="A13" s="10" t="s">
        <v>11</v>
      </c>
      <c r="B13" s="2">
        <v>48025.574497469679</v>
      </c>
      <c r="C13" s="2">
        <v>42660.634502530047</v>
      </c>
      <c r="D13" s="2">
        <v>90686.208999999726</v>
      </c>
      <c r="F13" s="10" t="str">
        <f t="shared" si="0"/>
        <v>2020Q4</v>
      </c>
      <c r="G13" s="1">
        <f t="shared" si="1"/>
        <v>-1.9780924584624549E-2</v>
      </c>
      <c r="H13" s="1">
        <f t="shared" si="2"/>
        <v>1.9669404206252628E-2</v>
      </c>
    </row>
    <row r="14" spans="1:8" x14ac:dyDescent="0.2">
      <c r="A14" s="10" t="s">
        <v>12</v>
      </c>
      <c r="B14" s="2">
        <v>55636.209244999423</v>
      </c>
      <c r="C14" s="2">
        <v>42727.413865836068</v>
      </c>
      <c r="D14" s="2">
        <v>98363.623110835499</v>
      </c>
      <c r="F14" s="10" t="str">
        <f t="shared" si="0"/>
        <v>2021Q1</v>
      </c>
      <c r="G14" s="1">
        <f t="shared" si="1"/>
        <v>0.15847045719215136</v>
      </c>
      <c r="H14" s="1">
        <f t="shared" si="2"/>
        <v>1.5653626366494144E-3</v>
      </c>
    </row>
    <row r="15" spans="1:8" x14ac:dyDescent="0.2">
      <c r="A15" s="10" t="s">
        <v>13</v>
      </c>
      <c r="B15" s="2">
        <v>56925.33743223994</v>
      </c>
      <c r="C15" s="2">
        <v>43812.596726073149</v>
      </c>
      <c r="D15" s="2">
        <v>100737.93415831309</v>
      </c>
      <c r="F15" s="10" t="str">
        <f t="shared" si="0"/>
        <v>2021Q2</v>
      </c>
      <c r="G15" s="1">
        <f t="shared" si="1"/>
        <v>2.3170668971419506E-2</v>
      </c>
      <c r="H15" s="1">
        <f t="shared" si="2"/>
        <v>2.5397812833806155E-2</v>
      </c>
    </row>
    <row r="16" spans="1:8" x14ac:dyDescent="0.2">
      <c r="A16" s="10" t="s">
        <v>14</v>
      </c>
      <c r="B16" s="2">
        <v>59362.034844340022</v>
      </c>
      <c r="C16" s="2">
        <v>44566.172654128401</v>
      </c>
      <c r="D16" s="2">
        <v>103928.20749846843</v>
      </c>
      <c r="F16" s="10" t="str">
        <f t="shared" si="0"/>
        <v>2021Q3</v>
      </c>
      <c r="G16" s="1">
        <f t="shared" si="1"/>
        <v>4.2805146565895402E-2</v>
      </c>
      <c r="H16" s="1">
        <f t="shared" si="2"/>
        <v>1.7199983209550185E-2</v>
      </c>
    </row>
    <row r="17" spans="1:8" x14ac:dyDescent="0.2">
      <c r="A17" s="10" t="s">
        <v>15</v>
      </c>
      <c r="B17" s="2">
        <v>54872.350646796382</v>
      </c>
      <c r="C17" s="2">
        <v>45182.881051210039</v>
      </c>
      <c r="D17" s="2">
        <v>100055.23169800642</v>
      </c>
      <c r="F17" s="10" t="str">
        <f t="shared" si="0"/>
        <v>2021Q4</v>
      </c>
      <c r="G17" s="1">
        <f t="shared" si="1"/>
        <v>-7.5632248950302183E-2</v>
      </c>
      <c r="H17" s="1">
        <f t="shared" si="2"/>
        <v>1.3838038143141107E-2</v>
      </c>
    </row>
    <row r="18" spans="1:8" x14ac:dyDescent="0.2">
      <c r="A18" s="10" t="s">
        <v>16</v>
      </c>
      <c r="B18" s="2">
        <v>62626.752780742419</v>
      </c>
      <c r="C18" s="2">
        <v>48600.742826127935</v>
      </c>
      <c r="D18" s="2">
        <v>111227.49560687036</v>
      </c>
      <c r="F18" s="10" t="str">
        <f t="shared" si="0"/>
        <v>2022Q1</v>
      </c>
      <c r="G18" s="1">
        <f t="shared" si="1"/>
        <v>0.14131711221667453</v>
      </c>
      <c r="H18" s="1">
        <f t="shared" si="2"/>
        <v>7.5645060593725999E-2</v>
      </c>
    </row>
    <row r="20" spans="1:8" x14ac:dyDescent="0.2">
      <c r="B20" s="10">
        <f>B18/D18</f>
        <v>0.56305100136475661</v>
      </c>
    </row>
    <row r="41" spans="2:2" x14ac:dyDescent="0.2">
      <c r="B41" s="10" t="s">
        <v>121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H82"/>
  <sheetViews>
    <sheetView zoomScale="80" zoomScaleNormal="80" workbookViewId="0">
      <pane ySplit="4" topLeftCell="A23" activePane="bottomLeft" state="frozen"/>
      <selection pane="bottomLeft" activeCell="P49" sqref="P49"/>
    </sheetView>
  </sheetViews>
  <sheetFormatPr defaultColWidth="8.625" defaultRowHeight="12.75" x14ac:dyDescent="0.2"/>
  <cols>
    <col min="1" max="1" width="8.625" style="10"/>
    <col min="2" max="4" width="17.125" style="10" customWidth="1"/>
    <col min="5" max="16384" width="8.625" style="10"/>
  </cols>
  <sheetData>
    <row r="1" spans="1:4" x14ac:dyDescent="0.2">
      <c r="A1" s="18" t="s">
        <v>416</v>
      </c>
    </row>
    <row r="2" spans="1:4" x14ac:dyDescent="0.2">
      <c r="A2" s="18" t="s">
        <v>119</v>
      </c>
    </row>
    <row r="3" spans="1:4" x14ac:dyDescent="0.2">
      <c r="A3" s="18"/>
    </row>
    <row r="4" spans="1:4" x14ac:dyDescent="0.2">
      <c r="B4" s="10" t="s">
        <v>28</v>
      </c>
      <c r="C4" s="10" t="s">
        <v>27</v>
      </c>
      <c r="D4" s="10" t="s">
        <v>29</v>
      </c>
    </row>
    <row r="5" spans="1:4" x14ac:dyDescent="0.2">
      <c r="A5" s="12">
        <v>42370</v>
      </c>
      <c r="B5" s="10">
        <v>108.6</v>
      </c>
      <c r="C5" s="10">
        <v>121.4</v>
      </c>
      <c r="D5" s="10">
        <v>100</v>
      </c>
    </row>
    <row r="6" spans="1:4" x14ac:dyDescent="0.2">
      <c r="A6" s="12">
        <v>42401</v>
      </c>
      <c r="B6" s="10">
        <v>105.8</v>
      </c>
      <c r="C6" s="10">
        <v>121</v>
      </c>
      <c r="D6" s="10">
        <v>95.5</v>
      </c>
    </row>
    <row r="7" spans="1:4" x14ac:dyDescent="0.2">
      <c r="A7" s="12">
        <v>42430</v>
      </c>
      <c r="B7" s="10">
        <v>100.6</v>
      </c>
      <c r="C7" s="10">
        <v>114.5</v>
      </c>
      <c r="D7" s="10">
        <v>91.2</v>
      </c>
    </row>
    <row r="8" spans="1:4" x14ac:dyDescent="0.2">
      <c r="A8" s="12">
        <v>42461</v>
      </c>
      <c r="B8" s="10">
        <v>102.7</v>
      </c>
      <c r="C8" s="10">
        <v>117.3</v>
      </c>
      <c r="D8" s="10">
        <v>92.9</v>
      </c>
    </row>
    <row r="9" spans="1:4" x14ac:dyDescent="0.2">
      <c r="A9" s="12">
        <v>42491</v>
      </c>
      <c r="B9" s="10">
        <v>98.1</v>
      </c>
      <c r="C9" s="10">
        <v>111.4</v>
      </c>
      <c r="D9" s="10">
        <v>89.1</v>
      </c>
    </row>
    <row r="10" spans="1:4" x14ac:dyDescent="0.2">
      <c r="A10" s="12">
        <v>42522</v>
      </c>
      <c r="B10" s="10">
        <v>103.4</v>
      </c>
      <c r="C10" s="10">
        <v>114.5</v>
      </c>
      <c r="D10" s="10">
        <v>95.9</v>
      </c>
    </row>
    <row r="11" spans="1:4" x14ac:dyDescent="0.2">
      <c r="A11" s="12">
        <v>42552</v>
      </c>
      <c r="B11" s="10">
        <v>99.6</v>
      </c>
      <c r="C11" s="10">
        <v>122.3</v>
      </c>
      <c r="D11" s="10">
        <v>84.4</v>
      </c>
    </row>
    <row r="12" spans="1:4" x14ac:dyDescent="0.2">
      <c r="A12" s="12">
        <v>42583</v>
      </c>
      <c r="B12" s="10">
        <v>102.7</v>
      </c>
      <c r="C12" s="10">
        <v>120.4</v>
      </c>
      <c r="D12" s="10">
        <v>90.8</v>
      </c>
    </row>
    <row r="13" spans="1:4" x14ac:dyDescent="0.2">
      <c r="A13" s="12">
        <v>42614</v>
      </c>
      <c r="B13" s="10">
        <v>102</v>
      </c>
      <c r="C13" s="10">
        <v>122.1</v>
      </c>
      <c r="D13" s="10">
        <v>88.4</v>
      </c>
    </row>
    <row r="14" spans="1:4" x14ac:dyDescent="0.2">
      <c r="A14" s="12">
        <v>42644</v>
      </c>
      <c r="B14" s="10">
        <v>97.3</v>
      </c>
      <c r="C14" s="10">
        <v>112.9</v>
      </c>
      <c r="D14" s="10">
        <v>86.9</v>
      </c>
    </row>
    <row r="15" spans="1:4" x14ac:dyDescent="0.2">
      <c r="A15" s="12">
        <v>42675</v>
      </c>
      <c r="B15" s="10">
        <v>97.8</v>
      </c>
      <c r="C15" s="10">
        <v>115.6</v>
      </c>
      <c r="D15" s="10">
        <v>85.8</v>
      </c>
    </row>
    <row r="16" spans="1:4" x14ac:dyDescent="0.2">
      <c r="A16" s="12">
        <v>42705</v>
      </c>
      <c r="B16" s="10">
        <v>96.2</v>
      </c>
      <c r="C16" s="10">
        <v>113.6</v>
      </c>
      <c r="D16" s="10">
        <v>84.5</v>
      </c>
    </row>
    <row r="17" spans="1:4" x14ac:dyDescent="0.2">
      <c r="A17" s="12">
        <v>42736</v>
      </c>
      <c r="B17" s="10">
        <v>103.1</v>
      </c>
      <c r="C17" s="10">
        <v>122.8</v>
      </c>
      <c r="D17" s="10">
        <v>89.9</v>
      </c>
    </row>
    <row r="18" spans="1:4" x14ac:dyDescent="0.2">
      <c r="A18" s="12">
        <v>42767</v>
      </c>
      <c r="B18" s="10">
        <v>100.7</v>
      </c>
      <c r="C18" s="10">
        <v>117.9</v>
      </c>
      <c r="D18" s="10">
        <v>89.1</v>
      </c>
    </row>
    <row r="19" spans="1:4" x14ac:dyDescent="0.2">
      <c r="A19" s="12">
        <v>42795</v>
      </c>
      <c r="B19" s="10">
        <v>101.9</v>
      </c>
      <c r="C19" s="10">
        <v>119.7</v>
      </c>
      <c r="D19" s="10">
        <v>89.9</v>
      </c>
    </row>
    <row r="20" spans="1:4" x14ac:dyDescent="0.2">
      <c r="A20" s="12">
        <v>42826</v>
      </c>
      <c r="B20" s="10">
        <v>102</v>
      </c>
      <c r="C20" s="10">
        <v>122.4</v>
      </c>
      <c r="D20" s="10">
        <v>88.3</v>
      </c>
    </row>
    <row r="21" spans="1:4" x14ac:dyDescent="0.2">
      <c r="A21" s="12">
        <v>42856</v>
      </c>
      <c r="B21" s="10">
        <v>100.5</v>
      </c>
      <c r="C21" s="10">
        <v>118</v>
      </c>
      <c r="D21" s="10">
        <v>88.8</v>
      </c>
    </row>
    <row r="22" spans="1:4" x14ac:dyDescent="0.2">
      <c r="A22" s="12">
        <v>42887</v>
      </c>
      <c r="B22" s="10">
        <v>105</v>
      </c>
      <c r="C22" s="10">
        <v>123.4</v>
      </c>
      <c r="D22" s="10">
        <v>92.7</v>
      </c>
    </row>
    <row r="23" spans="1:4" x14ac:dyDescent="0.2">
      <c r="A23" s="12">
        <v>42917</v>
      </c>
      <c r="B23" s="10">
        <v>105.1</v>
      </c>
      <c r="C23" s="10">
        <v>124.6</v>
      </c>
      <c r="D23" s="10">
        <v>92</v>
      </c>
    </row>
    <row r="24" spans="1:4" x14ac:dyDescent="0.2">
      <c r="A24" s="12">
        <v>42948</v>
      </c>
      <c r="B24" s="10">
        <v>102.9</v>
      </c>
      <c r="C24" s="10">
        <v>117</v>
      </c>
      <c r="D24" s="10">
        <v>93.3</v>
      </c>
    </row>
    <row r="25" spans="1:4" x14ac:dyDescent="0.2">
      <c r="A25" s="12">
        <v>42979</v>
      </c>
      <c r="B25" s="10">
        <v>105.8</v>
      </c>
      <c r="C25" s="10">
        <v>123.4</v>
      </c>
      <c r="D25" s="10">
        <v>94</v>
      </c>
    </row>
    <row r="26" spans="1:4" x14ac:dyDescent="0.2">
      <c r="A26" s="12">
        <v>43009</v>
      </c>
      <c r="B26" s="10">
        <v>104.8</v>
      </c>
      <c r="C26" s="10">
        <v>120.5</v>
      </c>
      <c r="D26" s="10">
        <v>94.3</v>
      </c>
    </row>
    <row r="27" spans="1:4" x14ac:dyDescent="0.2">
      <c r="A27" s="12">
        <v>43040</v>
      </c>
      <c r="B27" s="10">
        <v>103.6</v>
      </c>
      <c r="C27" s="10">
        <v>121.7</v>
      </c>
      <c r="D27" s="10">
        <v>91.5</v>
      </c>
    </row>
    <row r="28" spans="1:4" x14ac:dyDescent="0.2">
      <c r="A28" s="12">
        <v>43070</v>
      </c>
      <c r="B28" s="10">
        <v>103.2</v>
      </c>
      <c r="C28" s="10">
        <v>122.9</v>
      </c>
      <c r="D28" s="10">
        <v>90</v>
      </c>
    </row>
    <row r="29" spans="1:4" x14ac:dyDescent="0.2">
      <c r="A29" s="12">
        <v>43101</v>
      </c>
      <c r="B29" s="10">
        <v>110.4</v>
      </c>
      <c r="C29" s="10">
        <v>129.6</v>
      </c>
      <c r="D29" s="10">
        <v>97.5</v>
      </c>
    </row>
    <row r="30" spans="1:4" x14ac:dyDescent="0.2">
      <c r="A30" s="12">
        <v>43132</v>
      </c>
      <c r="B30" s="10">
        <v>105.2</v>
      </c>
      <c r="C30" s="10">
        <v>123.3</v>
      </c>
      <c r="D30" s="10">
        <v>93.1</v>
      </c>
    </row>
    <row r="31" spans="1:4" x14ac:dyDescent="0.2">
      <c r="A31" s="12">
        <v>43160</v>
      </c>
      <c r="B31" s="10">
        <v>108.1</v>
      </c>
      <c r="C31" s="10">
        <v>126.4</v>
      </c>
      <c r="D31" s="10">
        <v>95.7</v>
      </c>
    </row>
    <row r="32" spans="1:4" x14ac:dyDescent="0.2">
      <c r="A32" s="12">
        <v>43191</v>
      </c>
      <c r="B32" s="10">
        <v>104</v>
      </c>
      <c r="C32" s="10">
        <v>119.8</v>
      </c>
      <c r="D32" s="10">
        <v>93.4</v>
      </c>
    </row>
    <row r="33" spans="1:8" x14ac:dyDescent="0.2">
      <c r="A33" s="12">
        <v>43221</v>
      </c>
      <c r="B33" s="10">
        <v>106.7</v>
      </c>
      <c r="C33" s="10">
        <v>125.7</v>
      </c>
      <c r="D33" s="10">
        <v>93.9</v>
      </c>
    </row>
    <row r="34" spans="1:8" x14ac:dyDescent="0.2">
      <c r="A34" s="12">
        <v>43252</v>
      </c>
      <c r="B34" s="10">
        <v>102.1</v>
      </c>
      <c r="C34" s="10">
        <v>119.8</v>
      </c>
      <c r="D34" s="10">
        <v>90.3</v>
      </c>
    </row>
    <row r="35" spans="1:8" x14ac:dyDescent="0.2">
      <c r="A35" s="12">
        <v>43282</v>
      </c>
      <c r="B35" s="10">
        <v>107.6</v>
      </c>
      <c r="C35" s="10">
        <v>128.9</v>
      </c>
      <c r="D35" s="10">
        <v>93.4</v>
      </c>
    </row>
    <row r="36" spans="1:8" x14ac:dyDescent="0.2">
      <c r="A36" s="12">
        <v>43313</v>
      </c>
      <c r="B36" s="10">
        <v>102.4</v>
      </c>
      <c r="C36" s="10">
        <v>123.2</v>
      </c>
      <c r="D36" s="10">
        <v>88.4</v>
      </c>
    </row>
    <row r="37" spans="1:8" x14ac:dyDescent="0.2">
      <c r="A37" s="12">
        <v>43344</v>
      </c>
      <c r="B37" s="10">
        <v>96.4</v>
      </c>
      <c r="C37" s="10">
        <v>115.4</v>
      </c>
      <c r="D37" s="10">
        <v>83.7</v>
      </c>
    </row>
    <row r="38" spans="1:8" x14ac:dyDescent="0.2">
      <c r="A38" s="12">
        <v>43374</v>
      </c>
      <c r="B38" s="10">
        <v>93.5</v>
      </c>
      <c r="C38" s="10">
        <v>110.3</v>
      </c>
      <c r="D38" s="10">
        <v>82.1</v>
      </c>
    </row>
    <row r="39" spans="1:8" x14ac:dyDescent="0.2">
      <c r="A39" s="12">
        <v>43405</v>
      </c>
      <c r="B39" s="10">
        <v>96.5</v>
      </c>
      <c r="C39" s="10">
        <v>114.6</v>
      </c>
      <c r="D39" s="10">
        <v>84.3</v>
      </c>
    </row>
    <row r="40" spans="1:8" x14ac:dyDescent="0.2">
      <c r="A40" s="12">
        <v>43435</v>
      </c>
      <c r="B40" s="10">
        <v>96.5</v>
      </c>
      <c r="C40" s="10">
        <v>119.2</v>
      </c>
      <c r="D40" s="10">
        <v>81.2</v>
      </c>
    </row>
    <row r="41" spans="1:8" x14ac:dyDescent="0.2">
      <c r="A41" s="12">
        <v>43466</v>
      </c>
      <c r="B41" s="10">
        <v>98.8</v>
      </c>
      <c r="C41" s="10">
        <v>125.1</v>
      </c>
      <c r="D41" s="10">
        <v>81.099999999999994</v>
      </c>
      <c r="H41" s="10" t="s">
        <v>120</v>
      </c>
    </row>
    <row r="42" spans="1:8" x14ac:dyDescent="0.2">
      <c r="A42" s="12">
        <v>43497</v>
      </c>
      <c r="B42" s="10">
        <v>86.5</v>
      </c>
      <c r="C42" s="10">
        <v>119.7</v>
      </c>
      <c r="D42" s="10">
        <v>64.099999999999994</v>
      </c>
    </row>
    <row r="43" spans="1:8" x14ac:dyDescent="0.2">
      <c r="A43" s="12">
        <v>43525</v>
      </c>
      <c r="B43" s="10">
        <v>93.1</v>
      </c>
      <c r="C43" s="10">
        <v>120.1</v>
      </c>
      <c r="D43" s="10">
        <v>75</v>
      </c>
    </row>
    <row r="44" spans="1:8" x14ac:dyDescent="0.2">
      <c r="A44" s="12">
        <v>43556</v>
      </c>
      <c r="B44" s="10">
        <v>87.7</v>
      </c>
      <c r="C44" s="10">
        <v>113.1</v>
      </c>
      <c r="D44" s="10">
        <v>70.599999999999994</v>
      </c>
    </row>
    <row r="45" spans="1:8" x14ac:dyDescent="0.2">
      <c r="A45" s="12">
        <v>43586</v>
      </c>
      <c r="B45" s="10">
        <v>89.9</v>
      </c>
      <c r="C45" s="10">
        <v>110.6</v>
      </c>
      <c r="D45" s="10">
        <v>76</v>
      </c>
    </row>
    <row r="46" spans="1:8" x14ac:dyDescent="0.2">
      <c r="A46" s="12">
        <v>43617</v>
      </c>
      <c r="B46" s="10">
        <v>90.9</v>
      </c>
      <c r="C46" s="10">
        <v>113.6</v>
      </c>
      <c r="D46" s="10">
        <v>75.7</v>
      </c>
    </row>
    <row r="47" spans="1:8" x14ac:dyDescent="0.2">
      <c r="A47" s="12">
        <v>43647</v>
      </c>
      <c r="B47" s="10">
        <v>85.5</v>
      </c>
      <c r="C47" s="10">
        <v>112.3</v>
      </c>
      <c r="D47" s="10">
        <v>67.7</v>
      </c>
    </row>
    <row r="48" spans="1:8" x14ac:dyDescent="0.2">
      <c r="A48" s="12">
        <v>43678</v>
      </c>
      <c r="B48" s="10">
        <v>77.2</v>
      </c>
      <c r="C48" s="10">
        <v>107.4</v>
      </c>
      <c r="D48" s="10">
        <v>57.1</v>
      </c>
    </row>
    <row r="49" spans="1:4" x14ac:dyDescent="0.2">
      <c r="A49" s="12">
        <v>43709</v>
      </c>
      <c r="B49" s="10">
        <v>75.3</v>
      </c>
      <c r="C49" s="10">
        <v>107</v>
      </c>
      <c r="D49" s="10">
        <v>54.1</v>
      </c>
    </row>
    <row r="50" spans="1:4" x14ac:dyDescent="0.2">
      <c r="A50" s="12">
        <v>43739</v>
      </c>
      <c r="B50" s="10">
        <v>69.5</v>
      </c>
      <c r="C50" s="10">
        <v>98.1</v>
      </c>
      <c r="D50" s="10">
        <v>50.5</v>
      </c>
    </row>
    <row r="51" spans="1:4" x14ac:dyDescent="0.2">
      <c r="A51" s="12">
        <v>43770</v>
      </c>
      <c r="B51" s="10">
        <v>77.099999999999994</v>
      </c>
      <c r="C51" s="10">
        <v>104.2</v>
      </c>
      <c r="D51" s="10">
        <v>58.9</v>
      </c>
    </row>
    <row r="52" spans="1:4" x14ac:dyDescent="0.2">
      <c r="A52" s="12">
        <v>43800</v>
      </c>
      <c r="B52" s="10">
        <v>81.400000000000006</v>
      </c>
      <c r="C52" s="10">
        <v>107.1</v>
      </c>
      <c r="D52" s="10">
        <v>64.3</v>
      </c>
    </row>
    <row r="53" spans="1:4" x14ac:dyDescent="0.2">
      <c r="A53" s="12">
        <v>43831</v>
      </c>
      <c r="B53" s="10">
        <v>85.5</v>
      </c>
      <c r="C53" s="10">
        <v>108.9</v>
      </c>
      <c r="D53" s="10">
        <v>69.900000000000006</v>
      </c>
    </row>
    <row r="54" spans="1:4" x14ac:dyDescent="0.2">
      <c r="A54" s="12">
        <v>43862</v>
      </c>
      <c r="B54" s="10">
        <v>85.2</v>
      </c>
      <c r="C54" s="10">
        <v>105.1</v>
      </c>
      <c r="D54" s="10">
        <v>71.900000000000006</v>
      </c>
    </row>
    <row r="55" spans="1:4" x14ac:dyDescent="0.2">
      <c r="A55" s="12">
        <v>43891</v>
      </c>
      <c r="B55" s="10">
        <v>77.3</v>
      </c>
      <c r="C55" s="10">
        <v>104.8</v>
      </c>
      <c r="D55" s="10">
        <v>59</v>
      </c>
    </row>
    <row r="56" spans="1:4" x14ac:dyDescent="0.2">
      <c r="A56" s="12">
        <v>43922</v>
      </c>
      <c r="B56" s="10">
        <v>42.6</v>
      </c>
      <c r="C56" s="10">
        <v>66.099999999999994</v>
      </c>
      <c r="D56" s="10">
        <v>26.9</v>
      </c>
    </row>
    <row r="57" spans="1:4" x14ac:dyDescent="0.2">
      <c r="A57" s="12">
        <v>43952</v>
      </c>
      <c r="B57" s="10">
        <v>52.3</v>
      </c>
      <c r="C57" s="10">
        <v>70.099999999999994</v>
      </c>
      <c r="D57" s="10">
        <v>40.4</v>
      </c>
    </row>
    <row r="58" spans="1:4" x14ac:dyDescent="0.2">
      <c r="A58" s="12">
        <v>43983</v>
      </c>
      <c r="B58" s="10">
        <v>61.6</v>
      </c>
      <c r="C58" s="10">
        <v>77.5</v>
      </c>
      <c r="D58" s="10">
        <v>50.9</v>
      </c>
    </row>
    <row r="59" spans="1:4" x14ac:dyDescent="0.2">
      <c r="A59" s="12">
        <v>44013</v>
      </c>
      <c r="B59" s="10">
        <v>62.6</v>
      </c>
      <c r="C59" s="10">
        <v>82.6</v>
      </c>
      <c r="D59" s="10">
        <v>49.2</v>
      </c>
    </row>
    <row r="60" spans="1:4" x14ac:dyDescent="0.2">
      <c r="A60" s="12">
        <v>44044</v>
      </c>
      <c r="B60" s="10">
        <v>58.9</v>
      </c>
      <c r="C60" s="10">
        <v>80.5</v>
      </c>
      <c r="D60" s="10">
        <v>44.5</v>
      </c>
    </row>
    <row r="61" spans="1:4" x14ac:dyDescent="0.2">
      <c r="A61" s="12">
        <v>44075</v>
      </c>
      <c r="B61" s="10">
        <v>60.7</v>
      </c>
      <c r="C61" s="10">
        <v>82</v>
      </c>
      <c r="D61" s="10">
        <v>46.5</v>
      </c>
    </row>
    <row r="62" spans="1:4" x14ac:dyDescent="0.2">
      <c r="A62" s="12">
        <v>44105</v>
      </c>
      <c r="B62" s="10">
        <v>52.6</v>
      </c>
      <c r="C62" s="10">
        <v>77.900000000000006</v>
      </c>
      <c r="D62" s="10">
        <v>35.799999999999997</v>
      </c>
    </row>
    <row r="63" spans="1:4" x14ac:dyDescent="0.2">
      <c r="A63" s="12">
        <v>44136</v>
      </c>
      <c r="B63" s="10">
        <v>65.5</v>
      </c>
      <c r="C63" s="10">
        <v>84.3</v>
      </c>
      <c r="D63" s="10">
        <v>53</v>
      </c>
    </row>
    <row r="64" spans="1:4" x14ac:dyDescent="0.2">
      <c r="A64" s="12">
        <v>44166</v>
      </c>
      <c r="B64" s="10">
        <v>74.599999999999994</v>
      </c>
      <c r="C64" s="10">
        <v>89.9</v>
      </c>
      <c r="D64" s="10">
        <v>64.5</v>
      </c>
    </row>
    <row r="65" spans="1:4" x14ac:dyDescent="0.2">
      <c r="A65" s="12">
        <v>44197</v>
      </c>
      <c r="B65" s="10">
        <v>64.900000000000006</v>
      </c>
      <c r="C65" s="10">
        <v>84</v>
      </c>
      <c r="D65" s="10">
        <v>52.2</v>
      </c>
    </row>
    <row r="66" spans="1:4" x14ac:dyDescent="0.2">
      <c r="A66" s="12">
        <v>44228</v>
      </c>
      <c r="B66" s="10">
        <v>70.8</v>
      </c>
      <c r="C66" s="10">
        <v>83</v>
      </c>
      <c r="D66" s="10">
        <v>62.7</v>
      </c>
    </row>
    <row r="67" spans="1:4" x14ac:dyDescent="0.2">
      <c r="A67" s="12">
        <v>44256</v>
      </c>
      <c r="B67" s="10">
        <v>77.099999999999994</v>
      </c>
      <c r="C67" s="10">
        <v>88.8</v>
      </c>
      <c r="D67" s="10">
        <v>69.3</v>
      </c>
    </row>
    <row r="68" spans="1:4" x14ac:dyDescent="0.2">
      <c r="A68" s="12">
        <v>44287</v>
      </c>
      <c r="B68" s="10">
        <v>77.900000000000006</v>
      </c>
      <c r="C68" s="10">
        <v>89</v>
      </c>
      <c r="D68" s="10">
        <v>70.5</v>
      </c>
    </row>
    <row r="69" spans="1:4" x14ac:dyDescent="0.2">
      <c r="A69" s="12">
        <v>44317</v>
      </c>
      <c r="B69" s="10">
        <v>85.8</v>
      </c>
      <c r="C69" s="10">
        <v>95.5</v>
      </c>
      <c r="D69" s="10">
        <v>79.3</v>
      </c>
    </row>
    <row r="70" spans="1:4" x14ac:dyDescent="0.2">
      <c r="A70" s="12">
        <v>44348</v>
      </c>
      <c r="B70" s="10">
        <v>87.2</v>
      </c>
      <c r="C70" s="10">
        <v>98.7</v>
      </c>
      <c r="D70" s="10">
        <v>79.599999999999994</v>
      </c>
    </row>
    <row r="71" spans="1:4" x14ac:dyDescent="0.2">
      <c r="A71" s="12">
        <v>44378</v>
      </c>
      <c r="B71" s="10">
        <v>84.9</v>
      </c>
      <c r="C71" s="10">
        <v>97</v>
      </c>
      <c r="D71" s="10">
        <v>76.8</v>
      </c>
    </row>
    <row r="72" spans="1:4" x14ac:dyDescent="0.2">
      <c r="A72" s="12">
        <v>44409</v>
      </c>
      <c r="B72" s="10">
        <v>86.5</v>
      </c>
      <c r="C72" s="10">
        <v>96</v>
      </c>
      <c r="D72" s="10">
        <v>80.2</v>
      </c>
    </row>
    <row r="73" spans="1:4" x14ac:dyDescent="0.2">
      <c r="A73" s="12">
        <v>44440</v>
      </c>
      <c r="B73" s="10">
        <v>86.4</v>
      </c>
      <c r="C73" s="10">
        <v>99.8</v>
      </c>
      <c r="D73" s="10">
        <v>77.400000000000006</v>
      </c>
    </row>
    <row r="74" spans="1:4" x14ac:dyDescent="0.2">
      <c r="A74" s="12">
        <v>44470</v>
      </c>
      <c r="B74" s="10">
        <v>86.8</v>
      </c>
      <c r="C74" s="10">
        <v>97.7</v>
      </c>
      <c r="D74" s="10">
        <v>79.5</v>
      </c>
    </row>
    <row r="75" spans="1:4" x14ac:dyDescent="0.2">
      <c r="A75" s="12">
        <v>44501</v>
      </c>
      <c r="B75" s="10">
        <v>83.1</v>
      </c>
      <c r="C75" s="10">
        <v>95.5</v>
      </c>
      <c r="D75" s="10">
        <v>74.900000000000006</v>
      </c>
    </row>
    <row r="76" spans="1:4" x14ac:dyDescent="0.2">
      <c r="A76" s="12">
        <v>44531</v>
      </c>
      <c r="B76" s="10">
        <v>74.900000000000006</v>
      </c>
      <c r="C76" s="10">
        <v>89.5</v>
      </c>
      <c r="D76" s="10">
        <v>65.2</v>
      </c>
    </row>
    <row r="77" spans="1:4" x14ac:dyDescent="0.2">
      <c r="A77" s="12">
        <v>44562</v>
      </c>
      <c r="B77" s="10">
        <v>81.900000000000006</v>
      </c>
      <c r="C77" s="10">
        <v>96</v>
      </c>
      <c r="D77" s="10">
        <v>72.5</v>
      </c>
    </row>
    <row r="78" spans="1:4" x14ac:dyDescent="0.2">
      <c r="A78" s="12">
        <v>44593</v>
      </c>
      <c r="B78" s="10">
        <v>77</v>
      </c>
      <c r="C78" s="10">
        <v>86.4</v>
      </c>
      <c r="D78" s="10">
        <v>70.7</v>
      </c>
    </row>
    <row r="79" spans="1:4" x14ac:dyDescent="0.2">
      <c r="A79" s="12">
        <v>44621</v>
      </c>
      <c r="B79" s="10">
        <v>67</v>
      </c>
      <c r="C79" s="10">
        <v>84.1</v>
      </c>
      <c r="D79" s="10">
        <v>55.5</v>
      </c>
    </row>
    <row r="80" spans="1:4" x14ac:dyDescent="0.2">
      <c r="A80" s="12">
        <v>44652</v>
      </c>
      <c r="B80" s="10">
        <v>57.7</v>
      </c>
      <c r="C80" s="10">
        <v>73.599999999999994</v>
      </c>
      <c r="D80" s="10">
        <v>47.1</v>
      </c>
    </row>
    <row r="81" spans="1:4" x14ac:dyDescent="0.2">
      <c r="A81" s="12">
        <v>44682</v>
      </c>
      <c r="B81" s="10">
        <v>55.5</v>
      </c>
      <c r="C81" s="10">
        <v>72.3</v>
      </c>
      <c r="D81" s="10">
        <v>44.3</v>
      </c>
    </row>
    <row r="82" spans="1:4" x14ac:dyDescent="0.2">
      <c r="A82" s="12">
        <v>44713</v>
      </c>
      <c r="B82" s="10">
        <v>57.7</v>
      </c>
      <c r="C82" s="10">
        <v>75.5</v>
      </c>
      <c r="D82" s="10">
        <v>45.8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56"/>
  <sheetViews>
    <sheetView zoomScale="80" zoomScaleNormal="80" workbookViewId="0">
      <selection activeCell="E36" sqref="E36"/>
    </sheetView>
  </sheetViews>
  <sheetFormatPr defaultColWidth="8.625" defaultRowHeight="12.75" x14ac:dyDescent="0.2"/>
  <cols>
    <col min="1" max="1" width="8.625" style="10"/>
    <col min="2" max="3" width="13.5" style="10" customWidth="1"/>
    <col min="4" max="16384" width="8.625" style="10"/>
  </cols>
  <sheetData>
    <row r="1" spans="1:1" x14ac:dyDescent="0.2">
      <c r="A1" s="18" t="s">
        <v>416</v>
      </c>
    </row>
    <row r="2" spans="1:1" x14ac:dyDescent="0.2">
      <c r="A2" s="18" t="s">
        <v>417</v>
      </c>
    </row>
    <row r="4" spans="1:1" x14ac:dyDescent="0.2">
      <c r="A4" s="12"/>
    </row>
    <row r="5" spans="1:1" x14ac:dyDescent="0.2">
      <c r="A5" s="10" t="s">
        <v>504</v>
      </c>
    </row>
    <row r="28" spans="2:2" x14ac:dyDescent="0.2">
      <c r="B28" s="10" t="s">
        <v>122</v>
      </c>
    </row>
    <row r="37" spans="1:1" x14ac:dyDescent="0.2">
      <c r="A37" s="12"/>
    </row>
    <row r="38" spans="1:1" x14ac:dyDescent="0.2">
      <c r="A38" s="12"/>
    </row>
    <row r="39" spans="1:1" x14ac:dyDescent="0.2">
      <c r="A39" s="12"/>
    </row>
    <row r="40" spans="1:1" x14ac:dyDescent="0.2">
      <c r="A40" s="12"/>
    </row>
    <row r="41" spans="1:1" x14ac:dyDescent="0.2">
      <c r="A41" s="12"/>
    </row>
    <row r="42" spans="1:1" x14ac:dyDescent="0.2">
      <c r="A42" s="12"/>
    </row>
    <row r="43" spans="1:1" x14ac:dyDescent="0.2">
      <c r="A43" s="12"/>
    </row>
    <row r="44" spans="1:1" x14ac:dyDescent="0.2">
      <c r="A44" s="12"/>
    </row>
    <row r="45" spans="1:1" x14ac:dyDescent="0.2">
      <c r="A45" s="12"/>
    </row>
    <row r="46" spans="1:1" x14ac:dyDescent="0.2">
      <c r="A46" s="12"/>
    </row>
    <row r="47" spans="1:1" x14ac:dyDescent="0.2">
      <c r="A47" s="12"/>
    </row>
    <row r="48" spans="1:1" x14ac:dyDescent="0.2">
      <c r="A48" s="12"/>
    </row>
    <row r="49" spans="1:1" x14ac:dyDescent="0.2">
      <c r="A49" s="12"/>
    </row>
    <row r="50" spans="1:1" x14ac:dyDescent="0.2">
      <c r="A50" s="12"/>
    </row>
    <row r="51" spans="1:1" x14ac:dyDescent="0.2">
      <c r="A51" s="12"/>
    </row>
    <row r="52" spans="1:1" x14ac:dyDescent="0.2">
      <c r="A52" s="12"/>
    </row>
    <row r="53" spans="1:1" x14ac:dyDescent="0.2">
      <c r="A53" s="12"/>
    </row>
    <row r="54" spans="1:1" x14ac:dyDescent="0.2">
      <c r="A54" s="12"/>
    </row>
    <row r="55" spans="1:1" x14ac:dyDescent="0.2">
      <c r="A55" s="12"/>
    </row>
    <row r="56" spans="1:1" x14ac:dyDescent="0.2">
      <c r="A56" s="12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125"/>
  <sheetViews>
    <sheetView zoomScale="70" zoomScaleNormal="70" workbookViewId="0">
      <selection activeCell="H33" sqref="H33"/>
    </sheetView>
  </sheetViews>
  <sheetFormatPr defaultColWidth="8.625" defaultRowHeight="12.75" x14ac:dyDescent="0.2"/>
  <cols>
    <col min="1" max="1" width="9.375" style="12" bestFit="1" customWidth="1"/>
    <col min="2" max="2" width="21.125" style="10" bestFit="1" customWidth="1"/>
    <col min="3" max="3" width="22.375" style="10" bestFit="1" customWidth="1"/>
    <col min="4" max="4" width="19.625" style="10" bestFit="1" customWidth="1"/>
    <col min="5" max="5" width="15.875" style="10" bestFit="1" customWidth="1"/>
    <col min="6" max="16384" width="8.625" style="10"/>
  </cols>
  <sheetData>
    <row r="1" spans="1:1" x14ac:dyDescent="0.2">
      <c r="A1" s="10" t="s">
        <v>418</v>
      </c>
    </row>
    <row r="2" spans="1:1" x14ac:dyDescent="0.2">
      <c r="A2" s="10" t="s">
        <v>123</v>
      </c>
    </row>
    <row r="3" spans="1:1" x14ac:dyDescent="0.2">
      <c r="A3" s="10"/>
    </row>
    <row r="4" spans="1:1" x14ac:dyDescent="0.2">
      <c r="A4" s="10"/>
    </row>
    <row r="5" spans="1:1" x14ac:dyDescent="0.2">
      <c r="A5" s="10" t="s">
        <v>504</v>
      </c>
    </row>
    <row r="6" spans="1:1" x14ac:dyDescent="0.2">
      <c r="A6" s="10"/>
    </row>
    <row r="7" spans="1:1" x14ac:dyDescent="0.2">
      <c r="A7" s="10"/>
    </row>
    <row r="8" spans="1:1" x14ac:dyDescent="0.2">
      <c r="A8" s="10"/>
    </row>
    <row r="9" spans="1:1" x14ac:dyDescent="0.2">
      <c r="A9" s="10"/>
    </row>
    <row r="10" spans="1:1" x14ac:dyDescent="0.2">
      <c r="A10" s="10"/>
    </row>
    <row r="11" spans="1:1" x14ac:dyDescent="0.2">
      <c r="A11" s="10"/>
    </row>
    <row r="12" spans="1:1" x14ac:dyDescent="0.2">
      <c r="A12" s="10"/>
    </row>
    <row r="13" spans="1:1" x14ac:dyDescent="0.2">
      <c r="A13" s="10"/>
    </row>
    <row r="14" spans="1:1" x14ac:dyDescent="0.2">
      <c r="A14" s="10"/>
    </row>
    <row r="15" spans="1:1" x14ac:dyDescent="0.2">
      <c r="A15" s="10"/>
    </row>
    <row r="16" spans="1:1" x14ac:dyDescent="0.2">
      <c r="A16" s="10"/>
    </row>
    <row r="17" spans="1:2" x14ac:dyDescent="0.2">
      <c r="A17" s="10"/>
    </row>
    <row r="18" spans="1:2" x14ac:dyDescent="0.2">
      <c r="A18" s="10"/>
    </row>
    <row r="19" spans="1:2" x14ac:dyDescent="0.2">
      <c r="A19" s="10"/>
    </row>
    <row r="20" spans="1:2" x14ac:dyDescent="0.2">
      <c r="A20" s="10"/>
    </row>
    <row r="21" spans="1:2" x14ac:dyDescent="0.2">
      <c r="A21" s="10"/>
    </row>
    <row r="22" spans="1:2" x14ac:dyDescent="0.2">
      <c r="A22" s="10"/>
    </row>
    <row r="23" spans="1:2" x14ac:dyDescent="0.2">
      <c r="A23" s="10"/>
    </row>
    <row r="24" spans="1:2" x14ac:dyDescent="0.2">
      <c r="A24" s="10"/>
    </row>
    <row r="25" spans="1:2" x14ac:dyDescent="0.2">
      <c r="A25" s="10"/>
    </row>
    <row r="26" spans="1:2" x14ac:dyDescent="0.2">
      <c r="A26" s="10"/>
    </row>
    <row r="27" spans="1:2" x14ac:dyDescent="0.2">
      <c r="A27" s="10"/>
      <c r="B27" s="10" t="s">
        <v>124</v>
      </c>
    </row>
    <row r="28" spans="1:2" x14ac:dyDescent="0.2">
      <c r="A28" s="10"/>
    </row>
    <row r="29" spans="1:2" x14ac:dyDescent="0.2">
      <c r="A29" s="10"/>
    </row>
    <row r="30" spans="1:2" x14ac:dyDescent="0.2">
      <c r="A30" s="10"/>
    </row>
    <row r="31" spans="1:2" x14ac:dyDescent="0.2">
      <c r="A31" s="10"/>
    </row>
    <row r="32" spans="1:2" x14ac:dyDescent="0.2">
      <c r="A32" s="10"/>
    </row>
    <row r="33" spans="1:1" x14ac:dyDescent="0.2">
      <c r="A33" s="10"/>
    </row>
    <row r="34" spans="1:1" x14ac:dyDescent="0.2">
      <c r="A34" s="10"/>
    </row>
    <row r="35" spans="1:1" x14ac:dyDescent="0.2">
      <c r="A35" s="10"/>
    </row>
    <row r="36" spans="1:1" x14ac:dyDescent="0.2">
      <c r="A36" s="10"/>
    </row>
    <row r="37" spans="1:1" x14ac:dyDescent="0.2">
      <c r="A37" s="10"/>
    </row>
    <row r="38" spans="1:1" x14ac:dyDescent="0.2">
      <c r="A38" s="10"/>
    </row>
    <row r="39" spans="1:1" x14ac:dyDescent="0.2">
      <c r="A39" s="10"/>
    </row>
    <row r="40" spans="1:1" x14ac:dyDescent="0.2">
      <c r="A40" s="10"/>
    </row>
    <row r="41" spans="1:1" x14ac:dyDescent="0.2">
      <c r="A41" s="10"/>
    </row>
    <row r="42" spans="1:1" x14ac:dyDescent="0.2">
      <c r="A42" s="10"/>
    </row>
    <row r="43" spans="1:1" x14ac:dyDescent="0.2">
      <c r="A43" s="10"/>
    </row>
    <row r="44" spans="1:1" x14ac:dyDescent="0.2">
      <c r="A44" s="10"/>
    </row>
    <row r="45" spans="1:1" x14ac:dyDescent="0.2">
      <c r="A45" s="10"/>
    </row>
    <row r="46" spans="1:1" x14ac:dyDescent="0.2">
      <c r="A46" s="10"/>
    </row>
    <row r="47" spans="1:1" x14ac:dyDescent="0.2">
      <c r="A47" s="10"/>
    </row>
    <row r="48" spans="1:1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70"/>
  <sheetViews>
    <sheetView zoomScale="80" zoomScaleNormal="80" workbookViewId="0">
      <selection activeCell="J41" sqref="J41"/>
    </sheetView>
  </sheetViews>
  <sheetFormatPr defaultColWidth="8.625" defaultRowHeight="12.75" x14ac:dyDescent="0.2"/>
  <cols>
    <col min="1" max="2" width="8.625" style="10"/>
    <col min="3" max="3" width="17.875" style="10" bestFit="1" customWidth="1"/>
    <col min="4" max="4" width="16.625" style="10" bestFit="1" customWidth="1"/>
    <col min="5" max="16384" width="8.625" style="10"/>
  </cols>
  <sheetData>
    <row r="1" spans="1:5" x14ac:dyDescent="0.2">
      <c r="A1" s="10" t="s">
        <v>418</v>
      </c>
    </row>
    <row r="2" spans="1:5" x14ac:dyDescent="0.2">
      <c r="A2" s="10" t="s">
        <v>419</v>
      </c>
    </row>
    <row r="3" spans="1:5" x14ac:dyDescent="0.2">
      <c r="A3" s="12"/>
    </row>
    <row r="4" spans="1:5" x14ac:dyDescent="0.2">
      <c r="B4" s="10" t="s">
        <v>57</v>
      </c>
      <c r="C4" s="10" t="s">
        <v>58</v>
      </c>
      <c r="D4" s="10" t="s">
        <v>59</v>
      </c>
      <c r="E4" s="10" t="s">
        <v>60</v>
      </c>
    </row>
    <row r="5" spans="1:5" x14ac:dyDescent="0.2">
      <c r="A5" s="12">
        <v>42736</v>
      </c>
      <c r="B5" s="10">
        <v>99.5</v>
      </c>
      <c r="C5" s="10">
        <v>-0.5</v>
      </c>
      <c r="D5" s="10">
        <v>0.3</v>
      </c>
      <c r="E5" s="10">
        <v>0.2</v>
      </c>
    </row>
    <row r="6" spans="1:5" x14ac:dyDescent="0.2">
      <c r="A6" s="12">
        <v>42767</v>
      </c>
      <c r="B6" s="10">
        <v>100.1</v>
      </c>
      <c r="C6" s="10">
        <v>0.6</v>
      </c>
      <c r="D6" s="10">
        <v>0.5</v>
      </c>
      <c r="E6" s="10">
        <v>0.3</v>
      </c>
    </row>
    <row r="7" spans="1:5" x14ac:dyDescent="0.2">
      <c r="A7" s="12">
        <v>42795</v>
      </c>
      <c r="B7" s="10">
        <v>100.7</v>
      </c>
      <c r="C7" s="10">
        <v>0.6</v>
      </c>
      <c r="D7" s="10">
        <v>0.7</v>
      </c>
      <c r="E7" s="10">
        <v>0.6</v>
      </c>
    </row>
    <row r="8" spans="1:5" x14ac:dyDescent="0.2">
      <c r="A8" s="12">
        <v>42826</v>
      </c>
      <c r="B8" s="10">
        <v>101.1</v>
      </c>
      <c r="C8" s="10">
        <v>0.4</v>
      </c>
      <c r="D8" s="10">
        <v>0.9</v>
      </c>
      <c r="E8" s="10">
        <v>0.7</v>
      </c>
    </row>
    <row r="9" spans="1:5" x14ac:dyDescent="0.2">
      <c r="A9" s="12">
        <v>42856</v>
      </c>
      <c r="B9" s="10">
        <v>100.9</v>
      </c>
      <c r="C9" s="10">
        <v>-0.2</v>
      </c>
      <c r="D9" s="10">
        <v>0.2</v>
      </c>
      <c r="E9" s="10">
        <v>0</v>
      </c>
    </row>
    <row r="10" spans="1:5" x14ac:dyDescent="0.2">
      <c r="A10" s="12">
        <v>42887</v>
      </c>
      <c r="B10" s="10">
        <v>101</v>
      </c>
      <c r="C10" s="10">
        <v>0.1</v>
      </c>
      <c r="D10" s="10">
        <v>-0.4</v>
      </c>
      <c r="E10" s="10">
        <v>-0.6</v>
      </c>
    </row>
    <row r="11" spans="1:5" x14ac:dyDescent="0.2">
      <c r="A11" s="12">
        <v>42917</v>
      </c>
      <c r="B11" s="10">
        <v>101</v>
      </c>
      <c r="C11" s="10">
        <v>0</v>
      </c>
      <c r="D11" s="10">
        <v>-0.2</v>
      </c>
      <c r="E11" s="10">
        <v>-0.2</v>
      </c>
    </row>
    <row r="12" spans="1:5" x14ac:dyDescent="0.2">
      <c r="A12" s="12">
        <v>42948</v>
      </c>
      <c r="B12" s="10">
        <v>101.4</v>
      </c>
      <c r="C12" s="10">
        <v>0.4</v>
      </c>
      <c r="D12" s="10">
        <v>0.4</v>
      </c>
      <c r="E12" s="10">
        <v>0.4</v>
      </c>
    </row>
    <row r="13" spans="1:5" x14ac:dyDescent="0.2">
      <c r="A13" s="12">
        <v>42979</v>
      </c>
      <c r="B13" s="10">
        <v>100.8</v>
      </c>
      <c r="C13" s="10">
        <v>-0.6</v>
      </c>
      <c r="D13" s="10">
        <v>0.2</v>
      </c>
      <c r="E13" s="10">
        <v>0.2</v>
      </c>
    </row>
    <row r="14" spans="1:5" x14ac:dyDescent="0.2">
      <c r="A14" s="12">
        <v>43009</v>
      </c>
      <c r="B14" s="10">
        <v>100.7</v>
      </c>
      <c r="C14" s="10">
        <v>-0.1</v>
      </c>
      <c r="D14" s="10">
        <v>0.6</v>
      </c>
      <c r="E14" s="10">
        <v>0.5</v>
      </c>
    </row>
    <row r="15" spans="1:5" x14ac:dyDescent="0.2">
      <c r="A15" s="12">
        <v>43040</v>
      </c>
      <c r="B15" s="10">
        <v>100.5</v>
      </c>
      <c r="C15" s="10">
        <v>-0.2</v>
      </c>
      <c r="D15" s="10">
        <v>0.5</v>
      </c>
      <c r="E15" s="10">
        <v>0.5</v>
      </c>
    </row>
    <row r="16" spans="1:5" x14ac:dyDescent="0.2">
      <c r="A16" s="12">
        <v>43070</v>
      </c>
      <c r="B16" s="10">
        <v>100.4</v>
      </c>
      <c r="C16" s="10">
        <v>-0.1</v>
      </c>
      <c r="D16" s="10">
        <v>0.4</v>
      </c>
      <c r="E16" s="10">
        <v>0.5</v>
      </c>
    </row>
    <row r="17" spans="1:8" x14ac:dyDescent="0.2">
      <c r="A17" s="12">
        <v>43101</v>
      </c>
      <c r="B17" s="10">
        <v>99.7</v>
      </c>
      <c r="C17" s="10">
        <v>-0.7</v>
      </c>
      <c r="D17" s="10">
        <v>0.2</v>
      </c>
      <c r="E17" s="10">
        <v>0.3</v>
      </c>
    </row>
    <row r="18" spans="1:8" x14ac:dyDescent="0.2">
      <c r="A18" s="12">
        <v>43132</v>
      </c>
      <c r="B18" s="10">
        <v>100.6</v>
      </c>
      <c r="C18" s="10">
        <v>0.9</v>
      </c>
      <c r="D18" s="10">
        <v>0.5</v>
      </c>
      <c r="E18" s="10">
        <v>0.7</v>
      </c>
    </row>
    <row r="19" spans="1:8" x14ac:dyDescent="0.2">
      <c r="A19" s="12">
        <v>43160</v>
      </c>
      <c r="B19" s="10">
        <v>100.9</v>
      </c>
      <c r="C19" s="10">
        <v>0.3</v>
      </c>
      <c r="D19" s="10">
        <v>0.2</v>
      </c>
      <c r="E19" s="10">
        <v>0.5</v>
      </c>
    </row>
    <row r="20" spans="1:8" x14ac:dyDescent="0.2">
      <c r="A20" s="12">
        <v>43191</v>
      </c>
      <c r="B20" s="10">
        <v>100.7</v>
      </c>
      <c r="C20" s="10">
        <v>-0.2</v>
      </c>
      <c r="D20" s="10">
        <v>-0.4</v>
      </c>
      <c r="E20" s="10">
        <v>-0.1</v>
      </c>
    </row>
    <row r="21" spans="1:8" x14ac:dyDescent="0.2">
      <c r="A21" s="12">
        <v>43221</v>
      </c>
      <c r="B21" s="10">
        <v>101.3</v>
      </c>
      <c r="C21" s="10">
        <v>0.6</v>
      </c>
      <c r="D21" s="10">
        <v>0.4</v>
      </c>
      <c r="E21" s="10">
        <v>0.7</v>
      </c>
    </row>
    <row r="22" spans="1:8" x14ac:dyDescent="0.2">
      <c r="A22" s="12">
        <v>43252</v>
      </c>
      <c r="B22" s="10">
        <v>101.4</v>
      </c>
      <c r="C22" s="10">
        <v>0.1</v>
      </c>
      <c r="D22" s="10">
        <v>0.4</v>
      </c>
      <c r="E22" s="10">
        <v>0.7</v>
      </c>
    </row>
    <row r="23" spans="1:8" x14ac:dyDescent="0.2">
      <c r="A23" s="12">
        <v>43282</v>
      </c>
      <c r="B23" s="10">
        <v>101.8</v>
      </c>
      <c r="C23" s="10">
        <v>0.4</v>
      </c>
      <c r="D23" s="10">
        <v>0.8</v>
      </c>
      <c r="E23" s="10">
        <v>1</v>
      </c>
    </row>
    <row r="24" spans="1:8" x14ac:dyDescent="0.2">
      <c r="A24" s="12">
        <v>43313</v>
      </c>
      <c r="B24" s="10">
        <v>102.1</v>
      </c>
      <c r="C24" s="10">
        <v>0.3</v>
      </c>
      <c r="D24" s="10">
        <v>0.7</v>
      </c>
      <c r="E24" s="10">
        <v>0.9</v>
      </c>
    </row>
    <row r="25" spans="1:8" x14ac:dyDescent="0.2">
      <c r="A25" s="12">
        <v>43344</v>
      </c>
      <c r="B25" s="10">
        <v>101.7</v>
      </c>
      <c r="C25" s="10">
        <v>-0.4</v>
      </c>
      <c r="D25" s="10">
        <v>0.9</v>
      </c>
      <c r="E25" s="10">
        <v>1.2</v>
      </c>
    </row>
    <row r="26" spans="1:8" x14ac:dyDescent="0.2">
      <c r="A26" s="12">
        <v>43374</v>
      </c>
      <c r="B26" s="10">
        <v>101.6</v>
      </c>
      <c r="C26" s="10">
        <v>-0.1</v>
      </c>
      <c r="D26" s="10">
        <v>0.9</v>
      </c>
      <c r="E26" s="10">
        <v>1.1000000000000001</v>
      </c>
    </row>
    <row r="27" spans="1:8" x14ac:dyDescent="0.2">
      <c r="A27" s="12">
        <v>43405</v>
      </c>
      <c r="B27" s="10">
        <v>101.1</v>
      </c>
      <c r="C27" s="10">
        <v>-0.5</v>
      </c>
      <c r="D27" s="10">
        <v>0.6</v>
      </c>
      <c r="E27" s="10">
        <v>0.8</v>
      </c>
    </row>
    <row r="28" spans="1:8" x14ac:dyDescent="0.2">
      <c r="A28" s="12">
        <v>43435</v>
      </c>
      <c r="B28" s="10">
        <v>101.1</v>
      </c>
      <c r="C28" s="10">
        <v>0</v>
      </c>
      <c r="D28" s="10">
        <v>0.7</v>
      </c>
      <c r="E28" s="10">
        <v>0.8</v>
      </c>
    </row>
    <row r="29" spans="1:8" x14ac:dyDescent="0.2">
      <c r="A29" s="12">
        <v>43466</v>
      </c>
      <c r="B29" s="10">
        <v>100.4</v>
      </c>
      <c r="C29" s="10">
        <v>-0.7</v>
      </c>
      <c r="D29" s="10">
        <v>0.7</v>
      </c>
      <c r="E29" s="10">
        <v>0.8</v>
      </c>
    </row>
    <row r="30" spans="1:8" x14ac:dyDescent="0.2">
      <c r="A30" s="12">
        <v>43497</v>
      </c>
      <c r="B30" s="10">
        <v>101.2</v>
      </c>
      <c r="C30" s="10">
        <v>0.8</v>
      </c>
      <c r="D30" s="10">
        <v>0.6</v>
      </c>
      <c r="E30" s="10">
        <v>0.7</v>
      </c>
    </row>
    <row r="31" spans="1:8" x14ac:dyDescent="0.2">
      <c r="A31" s="12">
        <v>43525</v>
      </c>
      <c r="B31" s="10">
        <v>102</v>
      </c>
      <c r="C31" s="10">
        <v>0.8</v>
      </c>
      <c r="D31" s="10">
        <v>1.1000000000000001</v>
      </c>
      <c r="E31" s="10">
        <v>1.1000000000000001</v>
      </c>
      <c r="H31" s="10" t="s">
        <v>121</v>
      </c>
    </row>
    <row r="32" spans="1:8" x14ac:dyDescent="0.2">
      <c r="A32" s="12">
        <v>43556</v>
      </c>
      <c r="B32" s="10">
        <v>102.4</v>
      </c>
      <c r="C32" s="10">
        <v>0.4</v>
      </c>
      <c r="D32" s="10">
        <v>1.7</v>
      </c>
      <c r="E32" s="10">
        <v>1.7</v>
      </c>
    </row>
    <row r="33" spans="1:5" x14ac:dyDescent="0.2">
      <c r="A33" s="12">
        <v>43586</v>
      </c>
      <c r="B33" s="10">
        <v>102.3</v>
      </c>
      <c r="C33" s="10">
        <v>-0.1</v>
      </c>
      <c r="D33" s="10">
        <v>1</v>
      </c>
      <c r="E33" s="10">
        <v>1</v>
      </c>
    </row>
    <row r="34" spans="1:5" x14ac:dyDescent="0.2">
      <c r="A34" s="12">
        <v>43617</v>
      </c>
      <c r="B34" s="10">
        <v>102.5</v>
      </c>
      <c r="C34" s="10">
        <v>0.2</v>
      </c>
      <c r="D34" s="10">
        <v>1.1000000000000001</v>
      </c>
      <c r="E34" s="10">
        <v>1.1000000000000001</v>
      </c>
    </row>
    <row r="35" spans="1:5" x14ac:dyDescent="0.2">
      <c r="A35" s="12">
        <v>43647</v>
      </c>
      <c r="B35" s="10">
        <v>102.3</v>
      </c>
      <c r="C35" s="10">
        <v>-0.2</v>
      </c>
      <c r="D35" s="10">
        <v>0.5</v>
      </c>
      <c r="E35" s="10">
        <v>0.5</v>
      </c>
    </row>
    <row r="36" spans="1:5" x14ac:dyDescent="0.2">
      <c r="A36" s="12">
        <v>43678</v>
      </c>
      <c r="B36" s="10">
        <v>102.8</v>
      </c>
      <c r="C36" s="10">
        <v>0.5</v>
      </c>
      <c r="D36" s="10">
        <v>0.7</v>
      </c>
      <c r="E36" s="10">
        <v>0.6</v>
      </c>
    </row>
    <row r="37" spans="1:5" x14ac:dyDescent="0.2">
      <c r="A37" s="12">
        <v>43709</v>
      </c>
      <c r="B37" s="10">
        <v>102.6</v>
      </c>
      <c r="C37" s="10">
        <v>-0.2</v>
      </c>
      <c r="D37" s="10">
        <v>0.9</v>
      </c>
      <c r="E37" s="10">
        <v>0.6</v>
      </c>
    </row>
    <row r="38" spans="1:5" x14ac:dyDescent="0.2">
      <c r="A38" s="12">
        <v>43739</v>
      </c>
      <c r="B38" s="10">
        <v>102.3</v>
      </c>
      <c r="C38" s="10">
        <v>-0.3</v>
      </c>
      <c r="D38" s="10">
        <v>0.7</v>
      </c>
      <c r="E38" s="10">
        <v>0.6</v>
      </c>
    </row>
    <row r="39" spans="1:5" x14ac:dyDescent="0.2">
      <c r="A39" s="12">
        <v>43770</v>
      </c>
      <c r="B39" s="10">
        <v>102.2</v>
      </c>
      <c r="C39" s="10">
        <v>-0.1</v>
      </c>
      <c r="D39" s="10">
        <v>1.1000000000000001</v>
      </c>
      <c r="E39" s="10">
        <v>0.8</v>
      </c>
    </row>
    <row r="40" spans="1:5" x14ac:dyDescent="0.2">
      <c r="A40" s="12">
        <v>43800</v>
      </c>
      <c r="B40" s="10">
        <v>102.4</v>
      </c>
      <c r="C40" s="10">
        <v>0.2</v>
      </c>
      <c r="D40" s="10">
        <v>1.3</v>
      </c>
      <c r="E40" s="10">
        <v>1.1000000000000001</v>
      </c>
    </row>
    <row r="41" spans="1:5" x14ac:dyDescent="0.2">
      <c r="A41" s="12">
        <v>43831</v>
      </c>
      <c r="B41" s="10">
        <v>101.7</v>
      </c>
      <c r="C41" s="10">
        <v>-0.7</v>
      </c>
      <c r="D41" s="10">
        <v>1.3</v>
      </c>
      <c r="E41" s="10">
        <v>1.1000000000000001</v>
      </c>
    </row>
    <row r="42" spans="1:5" x14ac:dyDescent="0.2">
      <c r="A42" s="12">
        <v>43862</v>
      </c>
      <c r="B42" s="10">
        <v>102.3</v>
      </c>
      <c r="C42" s="10">
        <v>0.6</v>
      </c>
      <c r="D42" s="10">
        <v>1.1000000000000001</v>
      </c>
      <c r="E42" s="10">
        <v>0.9</v>
      </c>
    </row>
    <row r="43" spans="1:5" x14ac:dyDescent="0.2">
      <c r="A43" s="12">
        <v>43891</v>
      </c>
      <c r="B43" s="10">
        <v>102.7</v>
      </c>
      <c r="C43" s="10">
        <v>0.4</v>
      </c>
      <c r="D43" s="10">
        <v>0.7</v>
      </c>
      <c r="E43" s="10">
        <v>0.5</v>
      </c>
    </row>
    <row r="44" spans="1:5" x14ac:dyDescent="0.2">
      <c r="A44" s="12">
        <v>43922</v>
      </c>
      <c r="B44" s="10">
        <v>102.3</v>
      </c>
      <c r="C44" s="10">
        <v>-0.4</v>
      </c>
      <c r="D44" s="10">
        <v>-0.1</v>
      </c>
      <c r="E44" s="10">
        <v>-0.3</v>
      </c>
    </row>
    <row r="45" spans="1:5" x14ac:dyDescent="0.2">
      <c r="A45" s="12">
        <v>43952</v>
      </c>
      <c r="B45" s="10">
        <v>101.8</v>
      </c>
      <c r="C45" s="10">
        <v>-0.5</v>
      </c>
      <c r="D45" s="10">
        <v>-0.5</v>
      </c>
      <c r="E45" s="10">
        <v>-0.8</v>
      </c>
    </row>
    <row r="46" spans="1:5" x14ac:dyDescent="0.2">
      <c r="A46" s="12">
        <v>43983</v>
      </c>
      <c r="B46" s="10">
        <v>102.1</v>
      </c>
      <c r="C46" s="10">
        <v>0.3</v>
      </c>
      <c r="D46" s="10">
        <v>-0.4</v>
      </c>
      <c r="E46" s="10">
        <v>-0.6</v>
      </c>
    </row>
    <row r="47" spans="1:5" x14ac:dyDescent="0.2">
      <c r="A47" s="12">
        <v>44013</v>
      </c>
      <c r="B47" s="10">
        <v>101.9</v>
      </c>
      <c r="C47" s="10">
        <v>-0.2</v>
      </c>
      <c r="D47" s="10">
        <v>-0.4</v>
      </c>
      <c r="E47" s="10">
        <v>-0.6</v>
      </c>
    </row>
    <row r="48" spans="1:5" x14ac:dyDescent="0.2">
      <c r="A48" s="12">
        <v>44044</v>
      </c>
      <c r="B48" s="10">
        <v>101.8</v>
      </c>
      <c r="C48" s="10">
        <v>-0.1</v>
      </c>
      <c r="D48" s="10">
        <v>-1</v>
      </c>
      <c r="E48" s="10">
        <v>-1.1000000000000001</v>
      </c>
    </row>
    <row r="49" spans="1:5" x14ac:dyDescent="0.2">
      <c r="A49" s="12">
        <v>44075</v>
      </c>
      <c r="B49" s="10">
        <v>101.4</v>
      </c>
      <c r="C49" s="10">
        <v>-0.4</v>
      </c>
      <c r="D49" s="10">
        <v>-1.2</v>
      </c>
      <c r="E49" s="10">
        <v>-1.2</v>
      </c>
    </row>
    <row r="50" spans="1:5" x14ac:dyDescent="0.2">
      <c r="A50" s="12">
        <v>44105</v>
      </c>
      <c r="B50" s="10">
        <v>100.8</v>
      </c>
      <c r="C50" s="10">
        <v>-0.6</v>
      </c>
      <c r="D50" s="10">
        <v>-1.5</v>
      </c>
      <c r="E50" s="10">
        <v>-1.5</v>
      </c>
    </row>
    <row r="51" spans="1:5" x14ac:dyDescent="0.2">
      <c r="A51" s="12">
        <v>44136</v>
      </c>
      <c r="B51" s="10">
        <v>101.1</v>
      </c>
      <c r="C51" s="10">
        <v>0.3</v>
      </c>
      <c r="D51" s="10">
        <v>-1.1000000000000001</v>
      </c>
      <c r="E51" s="10">
        <v>-1</v>
      </c>
    </row>
    <row r="52" spans="1:5" x14ac:dyDescent="0.2">
      <c r="A52" s="12">
        <v>44166</v>
      </c>
      <c r="B52" s="10">
        <v>101.4</v>
      </c>
      <c r="C52" s="10">
        <v>0.3</v>
      </c>
      <c r="D52" s="10">
        <v>-1</v>
      </c>
      <c r="E52" s="10">
        <v>-1</v>
      </c>
    </row>
    <row r="53" spans="1:5" x14ac:dyDescent="0.2">
      <c r="A53" s="12">
        <v>44197</v>
      </c>
      <c r="B53" s="10">
        <v>101.5</v>
      </c>
      <c r="C53" s="10">
        <v>0.1</v>
      </c>
      <c r="D53" s="10">
        <v>-0.2</v>
      </c>
      <c r="E53" s="10">
        <v>-0.1</v>
      </c>
    </row>
    <row r="54" spans="1:5" x14ac:dyDescent="0.2">
      <c r="A54" s="12">
        <v>44228</v>
      </c>
      <c r="B54" s="10">
        <v>101.9</v>
      </c>
      <c r="C54" s="10">
        <v>0.4</v>
      </c>
      <c r="D54" s="10">
        <v>-0.4</v>
      </c>
      <c r="E54" s="10">
        <v>-0.4</v>
      </c>
    </row>
    <row r="55" spans="1:5" x14ac:dyDescent="0.2">
      <c r="A55" s="12">
        <v>44256</v>
      </c>
      <c r="B55" s="10">
        <v>102.7</v>
      </c>
      <c r="C55" s="10">
        <v>0.8</v>
      </c>
      <c r="D55" s="10">
        <v>0</v>
      </c>
      <c r="E55" s="10">
        <v>0.1</v>
      </c>
    </row>
    <row r="56" spans="1:5" x14ac:dyDescent="0.2">
      <c r="A56" s="12">
        <v>44287</v>
      </c>
      <c r="B56" s="10">
        <v>103.4</v>
      </c>
      <c r="C56" s="10">
        <v>0.7</v>
      </c>
      <c r="D56" s="10">
        <v>1.1000000000000001</v>
      </c>
      <c r="E56" s="10">
        <v>1.1000000000000001</v>
      </c>
    </row>
    <row r="57" spans="1:5" x14ac:dyDescent="0.2">
      <c r="A57" s="12">
        <v>44317</v>
      </c>
      <c r="B57" s="10">
        <v>103.5</v>
      </c>
      <c r="C57" s="10">
        <v>0.1</v>
      </c>
      <c r="D57" s="10">
        <v>1.7</v>
      </c>
      <c r="E57" s="10">
        <v>1.9</v>
      </c>
    </row>
    <row r="58" spans="1:5" x14ac:dyDescent="0.2">
      <c r="A58" s="12">
        <v>44348</v>
      </c>
      <c r="B58" s="10">
        <v>103.7</v>
      </c>
      <c r="C58" s="10">
        <v>0.2</v>
      </c>
      <c r="D58" s="10">
        <v>1.6</v>
      </c>
      <c r="E58" s="10">
        <v>1.6</v>
      </c>
    </row>
    <row r="59" spans="1:5" x14ac:dyDescent="0.2">
      <c r="A59" s="12">
        <v>44378</v>
      </c>
      <c r="B59" s="10">
        <v>104.1</v>
      </c>
      <c r="C59" s="10">
        <v>0.4</v>
      </c>
      <c r="D59" s="10">
        <v>2.2000000000000002</v>
      </c>
      <c r="E59" s="10">
        <v>2.2000000000000002</v>
      </c>
    </row>
    <row r="60" spans="1:5" x14ac:dyDescent="0.2">
      <c r="A60" s="12">
        <v>44409</v>
      </c>
      <c r="B60" s="10">
        <v>104.7</v>
      </c>
      <c r="C60" s="10">
        <v>0.6</v>
      </c>
      <c r="D60" s="10">
        <v>2.8</v>
      </c>
      <c r="E60" s="10">
        <v>3</v>
      </c>
    </row>
    <row r="61" spans="1:5" x14ac:dyDescent="0.2">
      <c r="A61" s="12">
        <v>44440</v>
      </c>
      <c r="B61" s="10">
        <v>105.2</v>
      </c>
      <c r="C61" s="10">
        <v>0.5</v>
      </c>
      <c r="D61" s="10">
        <v>3.7</v>
      </c>
      <c r="E61" s="10">
        <v>3.8</v>
      </c>
    </row>
    <row r="62" spans="1:5" x14ac:dyDescent="0.2">
      <c r="A62" s="12">
        <v>44470</v>
      </c>
      <c r="B62" s="10">
        <v>105.9</v>
      </c>
      <c r="C62" s="10">
        <v>0.7</v>
      </c>
      <c r="D62" s="10">
        <v>5.0999999999999996</v>
      </c>
      <c r="E62" s="10">
        <v>5.0999999999999996</v>
      </c>
    </row>
    <row r="63" spans="1:5" x14ac:dyDescent="0.2">
      <c r="A63" s="12">
        <v>44501</v>
      </c>
      <c r="B63" s="10">
        <v>106.5</v>
      </c>
      <c r="C63" s="10">
        <v>0.6</v>
      </c>
      <c r="D63" s="10">
        <v>5.3</v>
      </c>
      <c r="E63" s="10">
        <v>5.4</v>
      </c>
    </row>
    <row r="64" spans="1:5" x14ac:dyDescent="0.2">
      <c r="A64" s="12">
        <v>44531</v>
      </c>
      <c r="B64" s="10">
        <v>107</v>
      </c>
      <c r="C64" s="10">
        <v>0.5</v>
      </c>
      <c r="D64" s="10">
        <v>5.5</v>
      </c>
      <c r="E64" s="10">
        <v>5.7</v>
      </c>
    </row>
    <row r="65" spans="1:5" x14ac:dyDescent="0.2">
      <c r="A65" s="12">
        <v>44562</v>
      </c>
      <c r="B65" s="10">
        <v>106.6</v>
      </c>
      <c r="C65" s="10">
        <v>-0.4</v>
      </c>
      <c r="D65" s="10">
        <v>5</v>
      </c>
      <c r="E65" s="10">
        <v>5</v>
      </c>
    </row>
    <row r="66" spans="1:5" x14ac:dyDescent="0.2">
      <c r="A66" s="12">
        <v>44593</v>
      </c>
      <c r="B66" s="10">
        <v>107.6</v>
      </c>
      <c r="C66" s="10">
        <v>0.9</v>
      </c>
      <c r="D66" s="10">
        <v>5.6</v>
      </c>
      <c r="E66" s="10">
        <v>5.7</v>
      </c>
    </row>
    <row r="67" spans="1:5" x14ac:dyDescent="0.2">
      <c r="A67" s="12">
        <v>44621</v>
      </c>
      <c r="B67" s="10">
        <v>109.6</v>
      </c>
      <c r="C67" s="10">
        <v>1.9</v>
      </c>
      <c r="D67" s="10">
        <v>6.7</v>
      </c>
      <c r="E67" s="10">
        <v>6.9</v>
      </c>
    </row>
    <row r="68" spans="1:5" x14ac:dyDescent="0.2">
      <c r="A68" s="12">
        <v>44652</v>
      </c>
      <c r="B68" s="10">
        <v>110.6</v>
      </c>
      <c r="C68" s="10">
        <v>0.9</v>
      </c>
      <c r="D68" s="10">
        <v>7</v>
      </c>
      <c r="E68" s="10">
        <v>7.3</v>
      </c>
    </row>
    <row r="69" spans="1:5" x14ac:dyDescent="0.2">
      <c r="A69" s="12">
        <v>44682</v>
      </c>
      <c r="B69" s="10">
        <v>111.6</v>
      </c>
      <c r="C69" s="10">
        <v>0.9</v>
      </c>
      <c r="D69" s="10">
        <v>7.8</v>
      </c>
      <c r="E69" s="10">
        <v>8.3000000000000007</v>
      </c>
    </row>
    <row r="70" spans="1:5" x14ac:dyDescent="0.2">
      <c r="A70" s="12">
        <v>44713</v>
      </c>
      <c r="E70" s="10">
        <v>9.6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6a3c92a-cdb5-4827-836a-2035db36cd26">DXP6JKTUCTPJ-2440846-1725</_dlc_DocId>
    <_dlc_DocIdUrl xmlns="06a3c92a-cdb5-4827-836a-2035db36cd26">
      <Url>https://cbiteams/sites/IEA_Sharepoint/_layouts/15/DocIdRedir.aspx?ID=DXP6JKTUCTPJ-2440846-1725</Url>
      <Description>DXP6JKTUCTPJ-2440846-1725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A127B65EEC14881C94642464F76E7" ma:contentTypeVersion="6" ma:contentTypeDescription="Create a new document." ma:contentTypeScope="" ma:versionID="fb1a39531bb9abcca65b4e82d0e32b6b">
  <xsd:schema xmlns:xsd="http://www.w3.org/2001/XMLSchema" xmlns:xs="http://www.w3.org/2001/XMLSchema" xmlns:p="http://schemas.microsoft.com/office/2006/metadata/properties" xmlns:ns2="06a3c92a-cdb5-4827-836a-2035db36cd26" targetNamespace="http://schemas.microsoft.com/office/2006/metadata/properties" ma:root="true" ma:fieldsID="51ad0aaa86e997cf9c103ef76a29129b" ns2:_="">
    <xsd:import namespace="06a3c92a-cdb5-4827-836a-2035db36cd2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3c92a-cdb5-4827-836a-2035db36cd2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  <element uid="28c775dd-3fa7-40f2-8368-0e7fa48abc25" value=""/>
</sisl>
</file>

<file path=customXml/itemProps1.xml><?xml version="1.0" encoding="utf-8"?>
<ds:datastoreItem xmlns:ds="http://schemas.openxmlformats.org/officeDocument/2006/customXml" ds:itemID="{CBB84675-22AB-41B0-A362-3519F2D64CCC}">
  <ds:schemaRefs>
    <ds:schemaRef ds:uri="http://purl.org/dc/dcmitype/"/>
    <ds:schemaRef ds:uri="http://schemas.microsoft.com/office/infopath/2007/PartnerControls"/>
    <ds:schemaRef ds:uri="06a3c92a-cdb5-4827-836a-2035db36cd26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FA0D131-C699-41B4-A2D5-EC913F410C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F78EA9-078D-4F66-95F5-7DCBD6E535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a3c92a-cdb5-4827-836a-2035db36cd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3CFA5E9-73E1-4CD6-860F-EE352CFFF81A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E75CB6AC-26E9-4458-A916-1C0E5160261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</vt:vector>
  </TitlesOfParts>
  <Company>Central Bank of Ireland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Simone Cima</dc:creator>
  <cp:keywords>Public</cp:keywords>
  <cp:lastModifiedBy>McGuinness, Lucia</cp:lastModifiedBy>
  <dcterms:created xsi:type="dcterms:W3CDTF">2019-02-28T13:34:27Z</dcterms:created>
  <dcterms:modified xsi:type="dcterms:W3CDTF">2022-07-06T09:10:03Z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940b2878-311c-4250-8285-250a7d1b589a</vt:lpwstr>
  </property>
  <property fmtid="{D5CDD505-2E9C-101B-9397-08002B2CF9AE}" pid="3" name="bjSaver">
    <vt:lpwstr>tYywgDv8H63W6b3uG9UcP3OP2SCKhhyP</vt:lpwstr>
  </property>
  <property fmtid="{D5CDD505-2E9C-101B-9397-08002B2CF9AE}" pid="4" name="ContentTypeId">
    <vt:lpwstr>0x010100F34A127B65EEC14881C94642464F76E7</vt:lpwstr>
  </property>
  <property fmtid="{D5CDD505-2E9C-101B-9397-08002B2CF9AE}" pid="5" name="{A44787D4-0540-4523-9961-78E4036D8C6D}">
    <vt:lpwstr>{87E558FC-D804-4070-8836-9E2F017F0DED}</vt:lpwstr>
  </property>
  <property fmtid="{D5CDD505-2E9C-101B-9397-08002B2CF9AE}" pid="6" name="_AdHocReviewCycleID">
    <vt:i4>-23943965</vt:i4>
  </property>
  <property fmtid="{D5CDD505-2E9C-101B-9397-08002B2CF9AE}" pid="7" name="_NewReviewCycle">
    <vt:lpwstr/>
  </property>
  <property fmtid="{D5CDD505-2E9C-101B-9397-08002B2CF9AE}" pid="8" name="_EmailSubject">
    <vt:lpwstr>Website Headline</vt:lpwstr>
  </property>
  <property fmtid="{D5CDD505-2E9C-101B-9397-08002B2CF9AE}" pid="9" name="_AuthorEmail">
    <vt:lpwstr>laura.boyd@centralbank.ie</vt:lpwstr>
  </property>
  <property fmtid="{D5CDD505-2E9C-101B-9397-08002B2CF9AE}" pid="10" name="_AuthorEmailDisplayName">
    <vt:lpwstr>Boyd, Laura</vt:lpwstr>
  </property>
  <property fmtid="{D5CDD505-2E9C-101B-9397-08002B2CF9AE}" pid="11" name="_dlc_DocIdItemGuid">
    <vt:lpwstr>81855a80-3ced-4b41-a200-378428ddaccf</vt:lpwstr>
  </property>
  <property fmtid="{D5CDD505-2E9C-101B-9397-08002B2CF9AE}" pid="12" name="bjClsUserRVM">
    <vt:lpwstr>[]</vt:lpwstr>
  </property>
  <property fmtid="{D5CDD505-2E9C-101B-9397-08002B2CF9AE}" pid="13" name="_PreviousAdHocReviewCycleID">
    <vt:i4>-1031478692</vt:i4>
  </property>
  <property fmtid="{D5CDD505-2E9C-101B-9397-08002B2CF9AE}" pid="14" name="_ReviewingToolsShownOnce">
    <vt:lpwstr/>
  </property>
  <property fmtid="{D5CDD505-2E9C-101B-9397-08002B2CF9AE}" pid="15" name="bjDocumentSecurityLabel">
    <vt:lpwstr>Public</vt:lpwstr>
  </property>
  <property fmtid="{D5CDD505-2E9C-101B-9397-08002B2CF9AE}" pid="16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17" name="bjDocumentLabelXML-0">
    <vt:lpwstr>ames.com/2008/01/sie/internal/label"&gt;&lt;element uid="33ed6465-8d2f-4fab-bbbc-787e2c148707" value="" /&gt;&lt;element uid="28c775dd-3fa7-40f2-8368-0e7fa48abc25" value="" /&gt;&lt;/sisl&gt;</vt:lpwstr>
  </property>
  <property fmtid="{D5CDD505-2E9C-101B-9397-08002B2CF9AE}" pid="18" name="bjLeftHeaderLabel-first">
    <vt:lpwstr>&amp;"Times New Roman,Regular"&amp;12&amp;K000000 </vt:lpwstr>
  </property>
  <property fmtid="{D5CDD505-2E9C-101B-9397-08002B2CF9AE}" pid="19" name="bjLeftHeaderLabel-even">
    <vt:lpwstr>&amp;"Times New Roman,Regular"&amp;12&amp;K000000 </vt:lpwstr>
  </property>
  <property fmtid="{D5CDD505-2E9C-101B-9397-08002B2CF9AE}" pid="20" name="bjLeftHeaderLabel">
    <vt:lpwstr>&amp;"Times New Roman,Regular"&amp;12&amp;K000000 </vt:lpwstr>
  </property>
</Properties>
</file>