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D:\ENH\ISDApplications\OnlineReporting\Returns\ExcelFileUpload\Resources\Validation Templates\19000101-20201231\"/>
    </mc:Choice>
  </mc:AlternateContent>
  <workbookProtection workbookAlgorithmName="SHA-512" workbookHashValue="iejw9bpRfIreS4MJcOIyriCzNMhE55fsYD+H1U1O8fiR4r6AW5tFIPL4f1WAQhJto5B8XYvB2n3SCV214OWo4Q==" workbookSaltValue="a7oer0eiR6fELn4xBstqhw==" workbookSpinCount="100000" lockStructure="1"/>
  <bookViews>
    <workbookView xWindow="0" yWindow="0" windowWidth="21600" windowHeight="9600"/>
  </bookViews>
  <sheets>
    <sheet name="Cover Sheet" sheetId="3" r:id="rId1"/>
    <sheet name="MCRR" sheetId="1" r:id="rId2"/>
    <sheet name="Relevant Indicator Calculation" sheetId="2" r:id="rId3"/>
    <sheet name="Data Validation" sheetId="4" r:id="rId4"/>
    <sheet name="Rule Validation" sheetId="6" r:id="rId5"/>
    <sheet name="Lists" sheetId="5" state="hidden" r:id="rId6"/>
  </sheets>
  <definedNames>
    <definedName name="_xlnm._FilterDatabase" localSheetId="3" hidden="1">'Data Validation'!$A$1:$F$152</definedName>
    <definedName name="_xlnm._FilterDatabase" localSheetId="1" hidden="1">MCRR!$A$1:$B$62</definedName>
  </definedNames>
  <calcPr calcId="162913"/>
</workbook>
</file>

<file path=xl/calcChain.xml><?xml version="1.0" encoding="utf-8"?>
<calcChain xmlns="http://schemas.openxmlformats.org/spreadsheetml/2006/main">
  <c r="D11" i="6" l="1"/>
  <c r="D7" i="6" l="1"/>
  <c r="D6" i="6"/>
  <c r="C7" i="6" l="1"/>
  <c r="D5" i="6"/>
  <c r="D4" i="6"/>
  <c r="D3" i="6"/>
  <c r="C4" i="6"/>
  <c r="C5" i="6"/>
  <c r="C3" i="6"/>
  <c r="G5" i="6" l="1"/>
  <c r="H4" i="6"/>
  <c r="G7" i="6"/>
  <c r="H7" i="6"/>
  <c r="H3" i="6"/>
  <c r="H5" i="6"/>
  <c r="G4" i="6"/>
  <c r="G3" i="6"/>
  <c r="D13" i="6" l="1"/>
  <c r="D17" i="6" l="1"/>
  <c r="D16" i="6"/>
  <c r="C17" i="6"/>
  <c r="C16" i="6"/>
  <c r="D15" i="6"/>
  <c r="C15" i="6"/>
  <c r="C6" i="6"/>
  <c r="F31" i="4"/>
  <c r="G6" i="6" l="1"/>
  <c r="H6" i="6"/>
  <c r="G17" i="6"/>
  <c r="G16" i="6"/>
  <c r="H15" i="6"/>
  <c r="G15" i="6"/>
  <c r="H17" i="6"/>
  <c r="H16" i="6"/>
  <c r="D12" i="6"/>
  <c r="F107" i="4"/>
  <c r="E107" i="4"/>
  <c r="F151" i="4"/>
  <c r="E151" i="4"/>
  <c r="C152" i="4"/>
  <c r="F152" i="4" s="1"/>
  <c r="C151" i="4"/>
  <c r="F149" i="4"/>
  <c r="E149" i="4"/>
  <c r="C150" i="4"/>
  <c r="F150" i="4" s="1"/>
  <c r="C149" i="4"/>
  <c r="F147" i="4"/>
  <c r="E147" i="4"/>
  <c r="C148" i="4"/>
  <c r="E148" i="4" s="1"/>
  <c r="C147" i="4"/>
  <c r="F145" i="4"/>
  <c r="E145" i="4"/>
  <c r="C146" i="4"/>
  <c r="F146" i="4" s="1"/>
  <c r="C145" i="4"/>
  <c r="F143" i="4"/>
  <c r="E143" i="4"/>
  <c r="C144" i="4"/>
  <c r="F144" i="4" s="1"/>
  <c r="C143" i="4"/>
  <c r="F141" i="4"/>
  <c r="E141" i="4"/>
  <c r="C142" i="4"/>
  <c r="F142" i="4" s="1"/>
  <c r="C141" i="4"/>
  <c r="F139" i="4"/>
  <c r="C140" i="4"/>
  <c r="F140" i="4" s="1"/>
  <c r="C139" i="4"/>
  <c r="E139" i="4"/>
  <c r="F137" i="4"/>
  <c r="E137" i="4"/>
  <c r="C138" i="4"/>
  <c r="F138" i="4" s="1"/>
  <c r="C137" i="4"/>
  <c r="F135" i="4"/>
  <c r="E135" i="4"/>
  <c r="C136" i="4"/>
  <c r="F136" i="4" s="1"/>
  <c r="C135" i="4"/>
  <c r="F133" i="4"/>
  <c r="E133" i="4"/>
  <c r="C134" i="4"/>
  <c r="F134" i="4" s="1"/>
  <c r="C133" i="4"/>
  <c r="F131" i="4"/>
  <c r="E131" i="4"/>
  <c r="C132" i="4"/>
  <c r="F132" i="4" s="1"/>
  <c r="C131" i="4"/>
  <c r="E127" i="4"/>
  <c r="E125" i="4"/>
  <c r="E129" i="4"/>
  <c r="F129" i="4"/>
  <c r="C130" i="4"/>
  <c r="F130" i="4" s="1"/>
  <c r="C129" i="4"/>
  <c r="F127" i="4"/>
  <c r="C128" i="4"/>
  <c r="F128" i="4" s="1"/>
  <c r="C127" i="4"/>
  <c r="F125" i="4"/>
  <c r="C126" i="4"/>
  <c r="F126" i="4" s="1"/>
  <c r="C125" i="4"/>
  <c r="F123" i="4"/>
  <c r="E123" i="4"/>
  <c r="C124" i="4"/>
  <c r="F124" i="4" s="1"/>
  <c r="C123" i="4"/>
  <c r="F121" i="4"/>
  <c r="E121" i="4"/>
  <c r="C122" i="4"/>
  <c r="F122" i="4" s="1"/>
  <c r="C121" i="4"/>
  <c r="F119" i="4"/>
  <c r="E119" i="4"/>
  <c r="C120" i="4"/>
  <c r="F120" i="4" s="1"/>
  <c r="C119" i="4"/>
  <c r="F117" i="4"/>
  <c r="E117" i="4"/>
  <c r="C118" i="4"/>
  <c r="F118" i="4" s="1"/>
  <c r="C117" i="4"/>
  <c r="F115" i="4"/>
  <c r="E115" i="4"/>
  <c r="C116" i="4"/>
  <c r="F116" i="4" s="1"/>
  <c r="C115" i="4"/>
  <c r="F113" i="4"/>
  <c r="E113" i="4"/>
  <c r="C114" i="4"/>
  <c r="F114" i="4" s="1"/>
  <c r="C113" i="4"/>
  <c r="F111" i="4"/>
  <c r="E111" i="4"/>
  <c r="C112" i="4"/>
  <c r="F112" i="4" s="1"/>
  <c r="C111" i="4"/>
  <c r="F109" i="4"/>
  <c r="E109" i="4"/>
  <c r="C110" i="4"/>
  <c r="F110" i="4" s="1"/>
  <c r="C109" i="4"/>
  <c r="C108" i="4"/>
  <c r="F108" i="4" s="1"/>
  <c r="C107" i="4"/>
  <c r="F105" i="4"/>
  <c r="E105" i="4"/>
  <c r="C106" i="4"/>
  <c r="F106" i="4" s="1"/>
  <c r="C105" i="4"/>
  <c r="F103" i="4"/>
  <c r="F101" i="4"/>
  <c r="F99" i="4"/>
  <c r="F97" i="4"/>
  <c r="F95" i="4"/>
  <c r="E103" i="4"/>
  <c r="E101" i="4"/>
  <c r="E99" i="4"/>
  <c r="E97" i="4"/>
  <c r="E95" i="4"/>
  <c r="C104" i="4"/>
  <c r="F104" i="4" s="1"/>
  <c r="C103" i="4"/>
  <c r="C102" i="4"/>
  <c r="C101" i="4"/>
  <c r="C100" i="4"/>
  <c r="F100" i="4" s="1"/>
  <c r="C99" i="4"/>
  <c r="C98" i="4"/>
  <c r="F98" i="4" s="1"/>
  <c r="C97" i="4"/>
  <c r="C96" i="4"/>
  <c r="F96" i="4" s="1"/>
  <c r="C95" i="4"/>
  <c r="F102" i="4"/>
  <c r="F94" i="4"/>
  <c r="E94" i="4"/>
  <c r="C94" i="4"/>
  <c r="F93" i="4"/>
  <c r="F92" i="4"/>
  <c r="F91" i="4"/>
  <c r="F90" i="4"/>
  <c r="E93" i="4"/>
  <c r="E92" i="4"/>
  <c r="E91" i="4"/>
  <c r="E90" i="4"/>
  <c r="C93" i="4"/>
  <c r="C92" i="4"/>
  <c r="C91" i="4"/>
  <c r="C90" i="4"/>
  <c r="F88" i="4"/>
  <c r="F87" i="4"/>
  <c r="F85" i="4"/>
  <c r="F84" i="4"/>
  <c r="F82" i="4"/>
  <c r="F80" i="4"/>
  <c r="F78" i="4"/>
  <c r="F76" i="4"/>
  <c r="F74" i="4"/>
  <c r="F72" i="4"/>
  <c r="F69" i="4"/>
  <c r="F67" i="4"/>
  <c r="F65" i="4"/>
  <c r="F63" i="4"/>
  <c r="F61" i="4"/>
  <c r="F59" i="4"/>
  <c r="E88" i="4"/>
  <c r="E87" i="4"/>
  <c r="E85" i="4"/>
  <c r="E84" i="4"/>
  <c r="E82" i="4"/>
  <c r="E80" i="4"/>
  <c r="E78" i="4"/>
  <c r="E76" i="4"/>
  <c r="E74" i="4"/>
  <c r="E72" i="4"/>
  <c r="E69" i="4"/>
  <c r="E67" i="4"/>
  <c r="E65" i="4"/>
  <c r="E63" i="4"/>
  <c r="E61" i="4"/>
  <c r="E59" i="4"/>
  <c r="C89" i="4"/>
  <c r="F89" i="4" s="1"/>
  <c r="C88" i="4"/>
  <c r="C87" i="4"/>
  <c r="C86" i="4"/>
  <c r="F86" i="4" s="1"/>
  <c r="C85" i="4"/>
  <c r="C84" i="4"/>
  <c r="C83" i="4"/>
  <c r="F83" i="4" s="1"/>
  <c r="C82" i="4"/>
  <c r="C81" i="4"/>
  <c r="E81" i="4" s="1"/>
  <c r="C80" i="4"/>
  <c r="C79" i="4"/>
  <c r="F79" i="4" s="1"/>
  <c r="C78" i="4"/>
  <c r="C77" i="4"/>
  <c r="F77" i="4" s="1"/>
  <c r="C76" i="4"/>
  <c r="C75" i="4"/>
  <c r="F75" i="4" s="1"/>
  <c r="C74" i="4"/>
  <c r="C73" i="4"/>
  <c r="E73" i="4" s="1"/>
  <c r="C72" i="4"/>
  <c r="C71" i="4"/>
  <c r="F71" i="4" s="1"/>
  <c r="C70" i="4"/>
  <c r="F70" i="4" s="1"/>
  <c r="C69" i="4"/>
  <c r="C68" i="4"/>
  <c r="F68" i="4" s="1"/>
  <c r="C67" i="4"/>
  <c r="C66" i="4"/>
  <c r="F66" i="4" s="1"/>
  <c r="C65" i="4"/>
  <c r="C64" i="4"/>
  <c r="E64" i="4" s="1"/>
  <c r="C63" i="4"/>
  <c r="C62" i="4"/>
  <c r="E62" i="4" s="1"/>
  <c r="C61" i="4"/>
  <c r="C60" i="4"/>
  <c r="F60" i="4" s="1"/>
  <c r="C59" i="4"/>
  <c r="E83" i="4"/>
  <c r="F57" i="4"/>
  <c r="F56" i="4"/>
  <c r="F54" i="4"/>
  <c r="F52" i="4"/>
  <c r="E57" i="4"/>
  <c r="E56" i="4"/>
  <c r="E54" i="4"/>
  <c r="E52" i="4"/>
  <c r="C58" i="4"/>
  <c r="F58" i="4" s="1"/>
  <c r="C57" i="4"/>
  <c r="C56" i="4"/>
  <c r="C55" i="4"/>
  <c r="F55" i="4" s="1"/>
  <c r="C54" i="4"/>
  <c r="C53" i="4"/>
  <c r="E53" i="4" s="1"/>
  <c r="C52" i="4"/>
  <c r="F50" i="4"/>
  <c r="F48" i="4"/>
  <c r="F46" i="4"/>
  <c r="F43" i="4"/>
  <c r="F42" i="4"/>
  <c r="E50" i="4"/>
  <c r="E48" i="4"/>
  <c r="E46" i="4"/>
  <c r="E43" i="4"/>
  <c r="E42" i="4"/>
  <c r="C51" i="4"/>
  <c r="E51" i="4" s="1"/>
  <c r="C50" i="4"/>
  <c r="C49" i="4"/>
  <c r="F49" i="4" s="1"/>
  <c r="C48" i="4"/>
  <c r="C47" i="4"/>
  <c r="F47" i="4" s="1"/>
  <c r="C46" i="4"/>
  <c r="C45" i="4"/>
  <c r="F45" i="4" s="1"/>
  <c r="C44" i="4"/>
  <c r="F44" i="4" s="1"/>
  <c r="C43" i="4"/>
  <c r="C42" i="4"/>
  <c r="C41" i="4"/>
  <c r="F41" i="4" s="1"/>
  <c r="C40" i="4"/>
  <c r="F40" i="4" s="1"/>
  <c r="C39" i="4"/>
  <c r="F39" i="4" s="1"/>
  <c r="C38" i="4"/>
  <c r="E38" i="4"/>
  <c r="F38" i="4"/>
  <c r="G8" i="6"/>
  <c r="H8" i="6"/>
  <c r="E8" i="6"/>
  <c r="D8" i="6"/>
  <c r="E13" i="6"/>
  <c r="C13" i="6"/>
  <c r="D2" i="6"/>
  <c r="C2" i="6"/>
  <c r="D14" i="6"/>
  <c r="C14" i="6"/>
  <c r="C12" i="6"/>
  <c r="C11" i="6"/>
  <c r="D10" i="6"/>
  <c r="C10" i="6"/>
  <c r="D9" i="6"/>
  <c r="C9" i="6"/>
  <c r="C8" i="6"/>
  <c r="C37" i="4"/>
  <c r="E37" i="4" s="1"/>
  <c r="F35" i="4"/>
  <c r="E35" i="4"/>
  <c r="C36" i="4"/>
  <c r="F36" i="4" s="1"/>
  <c r="C35" i="4"/>
  <c r="F33" i="4"/>
  <c r="E33" i="4"/>
  <c r="C34" i="4"/>
  <c r="F34" i="4" s="1"/>
  <c r="C33" i="4"/>
  <c r="F29" i="4"/>
  <c r="F28" i="4"/>
  <c r="E29" i="4"/>
  <c r="E28" i="4"/>
  <c r="C30" i="4"/>
  <c r="F30" i="4" s="1"/>
  <c r="C29" i="4"/>
  <c r="C28" i="4"/>
  <c r="C31" i="4"/>
  <c r="C32" i="4"/>
  <c r="F32" i="4" s="1"/>
  <c r="E31" i="4"/>
  <c r="F26" i="4"/>
  <c r="F25" i="4"/>
  <c r="E26" i="4"/>
  <c r="E25" i="4"/>
  <c r="C27" i="4"/>
  <c r="F27" i="4" s="1"/>
  <c r="C26" i="4"/>
  <c r="C25" i="4"/>
  <c r="F23" i="4"/>
  <c r="F22" i="4"/>
  <c r="E23" i="4"/>
  <c r="E22" i="4"/>
  <c r="C24" i="4"/>
  <c r="F24" i="4" s="1"/>
  <c r="C23" i="4"/>
  <c r="C22" i="4"/>
  <c r="E2" i="4"/>
  <c r="F17" i="4"/>
  <c r="F16" i="4"/>
  <c r="E17" i="4"/>
  <c r="E16" i="4"/>
  <c r="C18" i="4"/>
  <c r="E18" i="4" s="1"/>
  <c r="C17" i="4"/>
  <c r="C16" i="4"/>
  <c r="F14" i="4"/>
  <c r="F13" i="4"/>
  <c r="E14" i="4"/>
  <c r="E13" i="4"/>
  <c r="C15" i="4"/>
  <c r="F15" i="4" s="1"/>
  <c r="C14" i="4"/>
  <c r="C13" i="4"/>
  <c r="C21" i="4"/>
  <c r="F21" i="4" s="1"/>
  <c r="F20" i="4"/>
  <c r="E20" i="4"/>
  <c r="C20" i="4"/>
  <c r="F19" i="4"/>
  <c r="E19" i="4"/>
  <c r="C19" i="4"/>
  <c r="F11" i="4"/>
  <c r="F10" i="4"/>
  <c r="E11" i="4"/>
  <c r="E10" i="4"/>
  <c r="C12" i="4"/>
  <c r="F12" i="4" s="1"/>
  <c r="C11" i="4"/>
  <c r="C10" i="4"/>
  <c r="E7" i="4"/>
  <c r="E6" i="4"/>
  <c r="F9" i="4"/>
  <c r="F7" i="4"/>
  <c r="F6" i="4"/>
  <c r="E9" i="4"/>
  <c r="C9" i="4"/>
  <c r="C8" i="4"/>
  <c r="F8" i="4" s="1"/>
  <c r="C7" i="4"/>
  <c r="C6" i="4"/>
  <c r="F2" i="4"/>
  <c r="C2" i="4"/>
  <c r="F4" i="4"/>
  <c r="F3" i="4"/>
  <c r="E4" i="4"/>
  <c r="E3" i="4"/>
  <c r="C5" i="4"/>
  <c r="E5" i="4" s="1"/>
  <c r="C4" i="4"/>
  <c r="C3" i="4"/>
  <c r="F148" i="4" l="1"/>
  <c r="F81" i="4"/>
  <c r="E122" i="4"/>
  <c r="E106" i="4"/>
  <c r="E152" i="4"/>
  <c r="E150" i="4"/>
  <c r="E146" i="4"/>
  <c r="E144" i="4"/>
  <c r="E142" i="4"/>
  <c r="E140" i="4"/>
  <c r="E138" i="4"/>
  <c r="E136" i="4"/>
  <c r="E134" i="4"/>
  <c r="E132" i="4"/>
  <c r="E130" i="4"/>
  <c r="E128" i="4"/>
  <c r="E126" i="4"/>
  <c r="E124" i="4"/>
  <c r="F62" i="4"/>
  <c r="E120" i="4"/>
  <c r="E118" i="4"/>
  <c r="E116" i="4"/>
  <c r="E114" i="4"/>
  <c r="E112" i="4"/>
  <c r="E110" i="4"/>
  <c r="E108" i="4"/>
  <c r="E75" i="4"/>
  <c r="G13" i="6"/>
  <c r="F37" i="4"/>
  <c r="F64" i="4"/>
  <c r="F53" i="4"/>
  <c r="F73" i="4"/>
  <c r="E100" i="4"/>
  <c r="E102" i="4"/>
  <c r="E104" i="4"/>
  <c r="E96" i="4"/>
  <c r="E98" i="4"/>
  <c r="E70" i="4"/>
  <c r="E77" i="4"/>
  <c r="E86" i="4"/>
  <c r="E71" i="4"/>
  <c r="E79" i="4"/>
  <c r="E89" i="4"/>
  <c r="E68" i="4"/>
  <c r="E60" i="4"/>
  <c r="E66" i="4"/>
  <c r="E55" i="4"/>
  <c r="E58" i="4"/>
  <c r="F51" i="4"/>
  <c r="E49" i="4"/>
  <c r="E47" i="4"/>
  <c r="E45" i="4"/>
  <c r="E44" i="4"/>
  <c r="E41" i="4"/>
  <c r="E40" i="4"/>
  <c r="E39" i="4"/>
  <c r="H13" i="6"/>
  <c r="G10" i="6"/>
  <c r="G12" i="6"/>
  <c r="H14" i="6"/>
  <c r="G9" i="6"/>
  <c r="G11" i="6"/>
  <c r="H2" i="6"/>
  <c r="H9" i="3" s="1"/>
  <c r="H9" i="6"/>
  <c r="G14" i="6"/>
  <c r="G2" i="6"/>
  <c r="H12" i="6"/>
  <c r="H11" i="6"/>
  <c r="H10" i="6"/>
  <c r="E36" i="4"/>
  <c r="E34" i="4"/>
  <c r="E30" i="4"/>
  <c r="F18" i="4"/>
  <c r="E32" i="4"/>
  <c r="E27" i="4"/>
  <c r="E24" i="4"/>
  <c r="E15" i="4"/>
  <c r="E21" i="4"/>
  <c r="E12" i="4"/>
  <c r="E8" i="4"/>
  <c r="K9" i="3" l="1"/>
  <c r="F5" i="4"/>
  <c r="G9" i="3" l="1"/>
  <c r="J9" i="3"/>
  <c r="F9" i="3" l="1"/>
  <c r="I4" i="3" s="1"/>
</calcChain>
</file>

<file path=xl/sharedStrings.xml><?xml version="1.0" encoding="utf-8"?>
<sst xmlns="http://schemas.openxmlformats.org/spreadsheetml/2006/main" count="769" uniqueCount="341">
  <si>
    <t>1. INITIAL CAPITAL REQUIREMENT</t>
  </si>
  <si>
    <t>All monetary amounts are in €000's</t>
  </si>
  <si>
    <t>1.2 Exchange Rate used in CCY/EUR format if functional currency is not Euro (Note - Central Bank of Ireland rate must be used)</t>
  </si>
  <si>
    <t>1.3 Initial Capital Requirement (A)</t>
  </si>
  <si>
    <t>Less: Ineligible Assets</t>
  </si>
  <si>
    <t>The qualifying amount of redeemable subordinated debt is calculated as follows:</t>
  </si>
  <si>
    <t>Minimum Capital Requirements Report for Depositaries</t>
  </si>
  <si>
    <t>DEPOSITARY</t>
  </si>
  <si>
    <t xml:space="preserve">3. MINIMUM CAPITAL REQUIREMENT (C) [Higher of(A) and (B)] </t>
  </si>
  <si>
    <t>4.1.1.1 Equity Capital fully paid up</t>
  </si>
  <si>
    <t>4.1.1.2 Perpetual Non-cumulative Preference Shares</t>
  </si>
  <si>
    <t>4.1.1.3 Eligible Capital Contributions</t>
  </si>
  <si>
    <t>4.1.1.4 Qualifying Subordinated Loan Capital (See 'Note on Qualifying Subordinated Loan Capital' below)</t>
  </si>
  <si>
    <t>4.1.1.5 Share Premium Account</t>
  </si>
  <si>
    <t>4.1.1.6 Disclosed Revenue and Capital Reserves (excluding Revaluation Reserves)(from most recent audited figures)</t>
  </si>
  <si>
    <t>4.1.1 Total</t>
  </si>
  <si>
    <t>5. ELIGIBLE ASSETS (must be held outside the Group)</t>
  </si>
  <si>
    <t>5.1.1.1 Total Non-current Assets (taken from Balance Sheet)</t>
  </si>
  <si>
    <t>5.1.1.2 Current Assets (taken from Balance Sheet)</t>
  </si>
  <si>
    <t>5.1.1 TOTAL ASSETS</t>
  </si>
  <si>
    <t>5.1.2.01 (Fixed Assets)</t>
  </si>
  <si>
    <t>5.1.2.02 (Intangible Assets)</t>
  </si>
  <si>
    <t>5.1.2.03 (Cash held with group companies)</t>
  </si>
  <si>
    <t>5.1.2.04 (Debtors)</t>
  </si>
  <si>
    <t>5.1.2.05 Bad Debt Provisions</t>
  </si>
  <si>
    <t>5.1.2.06 (Prepayments)</t>
  </si>
  <si>
    <t>5.1.2.07 (Intercompany Amounts (gross))</t>
  </si>
  <si>
    <t>5.1.2.08 (Loans)</t>
  </si>
  <si>
    <t>5.1.2.10 (Any other assets which are not easily accessible)</t>
  </si>
  <si>
    <t>5.1.2 Total Ineligible Assets</t>
  </si>
  <si>
    <t>5.1 ELIGIBLE ASSETS (E)</t>
  </si>
  <si>
    <t>6. COMPLIANCE TEST</t>
  </si>
  <si>
    <t>6.3 Where are Eligible Assets held? (Note - Upload relevent bank statements through the Online Reporting System)</t>
  </si>
  <si>
    <t>7.2 Remaining term to maturity (Months)</t>
  </si>
  <si>
    <t>7.1.1 Gross Amount</t>
  </si>
  <si>
    <t>7.1.2 (Less Amortisations)</t>
  </si>
  <si>
    <t>7.1 = Qualifying Amount</t>
  </si>
  <si>
    <t>6.2 Are Eligible Assets(E) at least equal to Minimum Capital Requirement(C)?</t>
  </si>
  <si>
    <r>
      <t>4.1.2 (</t>
    </r>
    <r>
      <rPr>
        <b/>
        <u/>
        <sz val="7.5"/>
        <color indexed="8"/>
        <rFont val="Verdana"/>
        <family val="2"/>
      </rPr>
      <t>LESS</t>
    </r>
    <r>
      <rPr>
        <b/>
        <sz val="7.5"/>
        <color indexed="8"/>
        <rFont val="Verdana"/>
        <family val="2"/>
      </rPr>
      <t>: Current Year Losses not inlcuded in Disclosed Reserves and Capital Reserves above)</t>
    </r>
  </si>
  <si>
    <t>4. OWN FUNDS</t>
  </si>
  <si>
    <t>4.1.1.8 Other Reserves</t>
  </si>
  <si>
    <t>6.1 Are Own Funds(D) at least equal to Minimum Capital Requirement(C)?</t>
  </si>
  <si>
    <t>7. Note on Qualifying Subordinated Loan Capital</t>
  </si>
  <si>
    <t>2. OWN FUNDS REQUIREMENT FOR OPERATIONAL RISK</t>
  </si>
  <si>
    <t>Year 1</t>
  </si>
  <si>
    <t>Year 2</t>
  </si>
  <si>
    <t>Year 3</t>
  </si>
  <si>
    <t>Relevant Indicator Calculation for Depositaries</t>
  </si>
  <si>
    <t>1   Interest receivable and similar income</t>
  </si>
  <si>
    <t>2   Interest payable and similar charges</t>
  </si>
  <si>
    <t>3   Income from shares and other variable/fixed-yield securities</t>
  </si>
  <si>
    <t>4   Commissions/fees receivable</t>
  </si>
  <si>
    <t>5   Commissions/fees payable</t>
  </si>
  <si>
    <t>6   Net profit or net loss on financial operations</t>
  </si>
  <si>
    <t>7   Other operating income</t>
  </si>
  <si>
    <t>All monetary amounts are in €'000's</t>
  </si>
  <si>
    <t xml:space="preserve">     Sum of the above</t>
  </si>
  <si>
    <t xml:space="preserve">3.1 MINIMUM CAPITAL REQUIREMENT (C) </t>
  </si>
  <si>
    <t>6.4 Are the Eligible Assets held in an account that is separate to the account that is, or the accounts that are used by a Depositary for the day-to-day running of its business?</t>
  </si>
  <si>
    <t xml:space="preserve">4.1.1.7 Audited Interim Net Profits </t>
  </si>
  <si>
    <t xml:space="preserve">6.5 Was the firm in compliance with the capital adequacy requirements throughout the period under review? </t>
  </si>
  <si>
    <t xml:space="preserve">5.1.2.09 (Collective investment schemes which are not daily dealing) </t>
  </si>
  <si>
    <t>Version 1.0</t>
  </si>
  <si>
    <t>Return Status:</t>
  </si>
  <si>
    <t>Format</t>
  </si>
  <si>
    <t>Code</t>
  </si>
  <si>
    <t>Status</t>
  </si>
  <si>
    <t>Number of Errors</t>
  </si>
  <si>
    <t>MRD</t>
  </si>
  <si>
    <t>Minimum Capital Requirements - Depositary</t>
  </si>
  <si>
    <t>Worksheet</t>
  </si>
  <si>
    <t>Target Cell</t>
  </si>
  <si>
    <t>Cell Value</t>
  </si>
  <si>
    <t>Rule Type</t>
  </si>
  <si>
    <t>Rule Break</t>
  </si>
  <si>
    <t>Rule Validation</t>
  </si>
  <si>
    <t>Data Validation</t>
  </si>
  <si>
    <t>MCRR</t>
  </si>
  <si>
    <t>AED-United Arab Emirates, Dirhams</t>
  </si>
  <si>
    <t>AFN-Afghanistan, Afghanis</t>
  </si>
  <si>
    <t>ALL-Albania, Leke</t>
  </si>
  <si>
    <t>AMD-Armenia, Drams</t>
  </si>
  <si>
    <t>ANG-Netherlands Antilles, Guilders (also called Florins)</t>
  </si>
  <si>
    <t>AOA-Angola, Kwanza</t>
  </si>
  <si>
    <t>ARS-Argentina, Pesos</t>
  </si>
  <si>
    <t>AUD-Australia, Dollars</t>
  </si>
  <si>
    <t>AWG-Aruba, Guilders (also called Florins)</t>
  </si>
  <si>
    <t>AZN-Azerbaijan, New Manats</t>
  </si>
  <si>
    <t>BAM-Bosnia and Herzegovina, Convertible Marka</t>
  </si>
  <si>
    <t>BBD-Barbados, Dollars</t>
  </si>
  <si>
    <t>BDT-Bangladesh, Taka</t>
  </si>
  <si>
    <t>BGN-Bulgaria, Leva</t>
  </si>
  <si>
    <t>BHD-Bahrain, Dinars</t>
  </si>
  <si>
    <t>BIF-Burundi, Francs</t>
  </si>
  <si>
    <t>BMD-Bermuda, Dollars</t>
  </si>
  <si>
    <t>BND-Brunei Darussalam, Dollars</t>
  </si>
  <si>
    <t>BOB-Bolivia, Bolivianos</t>
  </si>
  <si>
    <t>BRL-Brazil, Brazil Real</t>
  </si>
  <si>
    <t>BSD-Bahamas, Dollars</t>
  </si>
  <si>
    <t>BTN-Bhutan, Ngultrum</t>
  </si>
  <si>
    <t>BWP-Botswana, Pulas</t>
  </si>
  <si>
    <t>BYR-Belarus, Rubles</t>
  </si>
  <si>
    <t>BZD-Belize, Dollars</t>
  </si>
  <si>
    <t>CAD-Canada, Dollars</t>
  </si>
  <si>
    <t>CDF-Congo/Kinshasa, Congolese Francs</t>
  </si>
  <si>
    <t>CHF-Switzerland, Francs</t>
  </si>
  <si>
    <t>CLP-Chile, Pesos</t>
  </si>
  <si>
    <t>CNY-China, Yuan Renminbi</t>
  </si>
  <si>
    <t>COP-Colombia, Pesos</t>
  </si>
  <si>
    <t>CRC-Costa Rica, Colones</t>
  </si>
  <si>
    <t>CUP-Cuba, Pesos</t>
  </si>
  <si>
    <t>CVE-Cape Verde, Escudos</t>
  </si>
  <si>
    <t>CZK-Czech Republic, Koruny</t>
  </si>
  <si>
    <t>DJF-Djibouti, Francs</t>
  </si>
  <si>
    <t>DKK-Denmark, Kroner</t>
  </si>
  <si>
    <t>DOP-Dominican Republic, Pesos</t>
  </si>
  <si>
    <t>DZD-Algeria, Algeria Dinars</t>
  </si>
  <si>
    <t>EGP-Egypt, Pounds</t>
  </si>
  <si>
    <t>ERN-Eritrea, Nakfa</t>
  </si>
  <si>
    <t>ETB-Ethiopia, Birr</t>
  </si>
  <si>
    <t>EUR-Euro Member Countries, Euro</t>
  </si>
  <si>
    <t>FJD-Fiji, Dollars</t>
  </si>
  <si>
    <t>FKP-Falkland Islands (Malvinas), Pounds</t>
  </si>
  <si>
    <t>GBP-United Kingdom, Pounds</t>
  </si>
  <si>
    <t>GEL-Georgia, Lari</t>
  </si>
  <si>
    <t>GHS-Ghana, Cedis</t>
  </si>
  <si>
    <t>GIP-Gibraltar, Pounds</t>
  </si>
  <si>
    <t>GMD-Gambia, Dalasi</t>
  </si>
  <si>
    <t>GNF-Guinea, Francs</t>
  </si>
  <si>
    <t>GTQ-Guatemala, Quetzales</t>
  </si>
  <si>
    <t>GYD-Guyana, Dollars</t>
  </si>
  <si>
    <t>HKD-Hong Kong, Dollars</t>
  </si>
  <si>
    <t>HNL-Honduras, Lempiras</t>
  </si>
  <si>
    <t>HRK-Croatia, Kuna</t>
  </si>
  <si>
    <t>HTG-Haiti, Gourdes</t>
  </si>
  <si>
    <t>HUF-Hungary, Forint</t>
  </si>
  <si>
    <t>IDR-Indonesia, Rupiahs</t>
  </si>
  <si>
    <t>ILS-Israel, New Shekels</t>
  </si>
  <si>
    <t>INR-India, Rupees</t>
  </si>
  <si>
    <t>IQD-Iraq, Dinars</t>
  </si>
  <si>
    <t>IRR-Iran, Rials</t>
  </si>
  <si>
    <t>ISK-Iceland, Kronur</t>
  </si>
  <si>
    <t>JMD-Jamaica, Dollars</t>
  </si>
  <si>
    <t>JOD-Jordan, Dinars</t>
  </si>
  <si>
    <t>JPY-Japan, Yen</t>
  </si>
  <si>
    <t>KES-Kenya, Shillings</t>
  </si>
  <si>
    <t>KGS-Kyrgyzstan, Soms</t>
  </si>
  <si>
    <t>KHR-Cambodia, Riels</t>
  </si>
  <si>
    <t>KMF-Comoros, Francs</t>
  </si>
  <si>
    <t>KPW-Korea (North), Won</t>
  </si>
  <si>
    <t>KRW-Korea (South), Won</t>
  </si>
  <si>
    <t>KWD-Kuwait, Dinars</t>
  </si>
  <si>
    <t>KYD-Cayman Islands, Dollars</t>
  </si>
  <si>
    <t>KZT-Kazakhstan, Tenge</t>
  </si>
  <si>
    <t>LAK-Laos, Kips</t>
  </si>
  <si>
    <t>LBP-Lebanon, Pounds</t>
  </si>
  <si>
    <t>LKR-Sri Lanka, Rupees</t>
  </si>
  <si>
    <t>LRD-Liberia, Dollars</t>
  </si>
  <si>
    <t>LSL-Lesotho, Maloti</t>
  </si>
  <si>
    <t>LTL-Lithuania, Litai</t>
  </si>
  <si>
    <t>LVL-Latvia, Lati</t>
  </si>
  <si>
    <t>LYD-Libya, Dinars</t>
  </si>
  <si>
    <t>MAD-Morocco, Dirhams</t>
  </si>
  <si>
    <t>MDL-Moldova, Lei</t>
  </si>
  <si>
    <t>MGA-Madagascar, Ariary</t>
  </si>
  <si>
    <t>MKD-Macedonia, Denars</t>
  </si>
  <si>
    <t>MMK-Myanmar (Burma), Kyats</t>
  </si>
  <si>
    <t>MNT-Mongolia, Tugriks</t>
  </si>
  <si>
    <t>MOP-Macau, Patacas</t>
  </si>
  <si>
    <t>MRO-Mauritania, Ouguiyas</t>
  </si>
  <si>
    <t>MUR-Mauritius, Rupees</t>
  </si>
  <si>
    <t>MVR-Maldives (Maldive Islands), Rufiyaa</t>
  </si>
  <si>
    <t>MWK-Malawi, Kwachas</t>
  </si>
  <si>
    <t>MXN-Mexico, Pesos</t>
  </si>
  <si>
    <t>MYR-Malaysia, Ringgits</t>
  </si>
  <si>
    <t>MZN-Mozambique, Meticais</t>
  </si>
  <si>
    <t>NAD-Namibia, Dollars</t>
  </si>
  <si>
    <t>NGN-Nigeria, Nairas</t>
  </si>
  <si>
    <t>NIO-Nicaragua, Cordobas</t>
  </si>
  <si>
    <t>NOK-Norway, Krone</t>
  </si>
  <si>
    <t>NPR-Nepal, Nepal Rupees</t>
  </si>
  <si>
    <t>NZD-New Zealand, Dollars</t>
  </si>
  <si>
    <t>OMR-Oman, Rials</t>
  </si>
  <si>
    <t>PAB-Panama, Balboa</t>
  </si>
  <si>
    <t>PEN-Peru, Nuevos Soles</t>
  </si>
  <si>
    <t>PGK-Papua New Guinea, Kina</t>
  </si>
  <si>
    <t>PHP-Philippines, Pesos</t>
  </si>
  <si>
    <t>PKR-Pakistan, Rupees</t>
  </si>
  <si>
    <t>PLN-Poland, Zlotych</t>
  </si>
  <si>
    <t>PYG-Paraguay, Guarani</t>
  </si>
  <si>
    <t>QAR-Qatar, Rials</t>
  </si>
  <si>
    <t>RON-Romania, New Lei</t>
  </si>
  <si>
    <t>RSD-Serbia, Dinars</t>
  </si>
  <si>
    <t>RUB-Russia, Rubles</t>
  </si>
  <si>
    <t>RWF-Rwanda, Rwanda Francs</t>
  </si>
  <si>
    <t>SAR-Saudi Arabia, Riyals</t>
  </si>
  <si>
    <t>SBD-Solomon Islands, Dollars</t>
  </si>
  <si>
    <t>SCR-Seychelles, Rupees</t>
  </si>
  <si>
    <t>SDG-Sudanese Pound</t>
  </si>
  <si>
    <t>SEK-Sweden, Kronor</t>
  </si>
  <si>
    <t>SGD-Singapore, Dollars</t>
  </si>
  <si>
    <t>SHP-Saint Helena, Pounds</t>
  </si>
  <si>
    <t>SLL-Sierra Leone, Leones</t>
  </si>
  <si>
    <t>SOS-Somalia, Shillings</t>
  </si>
  <si>
    <t>SRD-Suriname, Dollars</t>
  </si>
  <si>
    <t>STD-São Tome and Principe, Dobras</t>
  </si>
  <si>
    <t>SYP-Syria, Pounds</t>
  </si>
  <si>
    <t>SZL-Swaziland, Emalangeni</t>
  </si>
  <si>
    <t>THB-Thailand, Baht</t>
  </si>
  <si>
    <t>TJS-Tajikistan, Somoni</t>
  </si>
  <si>
    <t>TMT-Turkmenistan, Manats</t>
  </si>
  <si>
    <t>TND-Tunisia, Dinars</t>
  </si>
  <si>
    <t>TOP-Tonga, Pa anga</t>
  </si>
  <si>
    <t>TRY-Turkey, New Lira</t>
  </si>
  <si>
    <t>TTD-Trinidad and Tobago, Dollars</t>
  </si>
  <si>
    <t>TVD-Tuvalu, Tuvalu Dollars</t>
  </si>
  <si>
    <t>TWD-Taiwan, New Dollars</t>
  </si>
  <si>
    <t>TZS-Tanzania, Shillings</t>
  </si>
  <si>
    <t>UAH-Ukraine, Hryvnia</t>
  </si>
  <si>
    <t>UGX-Uganda, Shillings</t>
  </si>
  <si>
    <t>USD-United States of America, Dollars</t>
  </si>
  <si>
    <t>UYU-Uruguay, Pesos</t>
  </si>
  <si>
    <t>UZS-Uzbekistan, Sums</t>
  </si>
  <si>
    <t>VEF-Venezuela, Bolivares Fuertes</t>
  </si>
  <si>
    <t>VND-Viet Nam, Dong</t>
  </si>
  <si>
    <t>VUV-Vanuatu, Vatu</t>
  </si>
  <si>
    <t>WST-Samoa, Tala</t>
  </si>
  <si>
    <t>XAF-Communauté Financière Africaine BEAC, Francs</t>
  </si>
  <si>
    <t>XAG-Silver, Ounces</t>
  </si>
  <si>
    <t>XAU-Gold, Ounces</t>
  </si>
  <si>
    <t>XCD-East Caribbean Dollars</t>
  </si>
  <si>
    <t>XDR-International Monetary Fund (IMF) Special Drawing Rights</t>
  </si>
  <si>
    <t>XOF-Communauté Financière Africaine BCEAO, Francs</t>
  </si>
  <si>
    <t>XPD-Palladium Ounces</t>
  </si>
  <si>
    <t>XPF-Comptoirs Français du Pacifique Francs</t>
  </si>
  <si>
    <t>XPT-Platinum, Ounces</t>
  </si>
  <si>
    <t>YER-Yemen, Rials</t>
  </si>
  <si>
    <t>ZAR-South Africa, Rand</t>
  </si>
  <si>
    <t>ZMK-Zambia, Kwacha</t>
  </si>
  <si>
    <t>Currency</t>
  </si>
  <si>
    <t>Approach</t>
  </si>
  <si>
    <t>Basic Indicator Approach</t>
  </si>
  <si>
    <t>Standardised Approach</t>
  </si>
  <si>
    <t>1.1 What base currency was the below financial data prepared in? (Note all data entered on this return must be in €000's)</t>
  </si>
  <si>
    <t>Yes</t>
  </si>
  <si>
    <t>No</t>
  </si>
  <si>
    <t>Yes\No</t>
  </si>
  <si>
    <t>2.1.1   Confirm whether the Basic Indicator Approach or Standardised Approach has been used to calculate the Own Funds Requirement</t>
  </si>
  <si>
    <t>2.1.2  Relevant Indicator (Year 1)</t>
  </si>
  <si>
    <t>2.1.3  Relevant Indicator (Year 2)</t>
  </si>
  <si>
    <t xml:space="preserve">2.1.4  Relevant Indicator (Year 3) </t>
  </si>
  <si>
    <t>2.1.5  Average over three years</t>
  </si>
  <si>
    <t>2.1   OWN FUNDS REQUIREMENT FOR OPERATIONAL RISK (B)</t>
  </si>
  <si>
    <t>4.1 OWN FUNDS (D)</t>
  </si>
  <si>
    <t>MCRR!B6</t>
  </si>
  <si>
    <t>MCRR!B7</t>
  </si>
  <si>
    <t>MCRR!B5</t>
  </si>
  <si>
    <t>MCRR!B9</t>
  </si>
  <si>
    <t>MCRR!B10</t>
  </si>
  <si>
    <t>MCRR!B13</t>
  </si>
  <si>
    <t>MCRR!B11</t>
  </si>
  <si>
    <t>MCRR!B12</t>
  </si>
  <si>
    <t>MCRR!B14</t>
  </si>
  <si>
    <t>MCRR!B16</t>
  </si>
  <si>
    <t>MCRR!B18</t>
  </si>
  <si>
    <t>MCRR!B19</t>
  </si>
  <si>
    <t>MCRR!B20</t>
  </si>
  <si>
    <t>MCRR!B21</t>
  </si>
  <si>
    <t>MCRR!B22</t>
  </si>
  <si>
    <t>MCRR!B23</t>
  </si>
  <si>
    <t>MCRR!B26</t>
  </si>
  <si>
    <t>Value 1</t>
  </si>
  <si>
    <t>Value 2</t>
  </si>
  <si>
    <t>MCRR!B37</t>
  </si>
  <si>
    <t>MCRR!B49</t>
  </si>
  <si>
    <t>MCRR!B50</t>
  </si>
  <si>
    <t>MCRR!B62</t>
  </si>
  <si>
    <t>Value 3</t>
  </si>
  <si>
    <t>MCRR!B24</t>
  </si>
  <si>
    <t>MCRR!B25</t>
  </si>
  <si>
    <t>MCRR!B27</t>
  </si>
  <si>
    <t>MCRR!B28</t>
  </si>
  <si>
    <t>MCRR!B29</t>
  </si>
  <si>
    <t>MCRR!B30</t>
  </si>
  <si>
    <t>MCRR!B31</t>
  </si>
  <si>
    <t>MCRR!B32</t>
  </si>
  <si>
    <t>MCRR!B33</t>
  </si>
  <si>
    <t>MCRR!B35</t>
  </si>
  <si>
    <t>MCRR!B36</t>
  </si>
  <si>
    <t>MCRR!B39</t>
  </si>
  <si>
    <t>MCRR!B40</t>
  </si>
  <si>
    <t>MCRR!B41</t>
  </si>
  <si>
    <t>MCRR!B42</t>
  </si>
  <si>
    <t>MCRR!B43</t>
  </si>
  <si>
    <t>MCRR!B44</t>
  </si>
  <si>
    <t>MCRR!B45</t>
  </si>
  <si>
    <t>MCRR!B46</t>
  </si>
  <si>
    <t>MCRR!B47</t>
  </si>
  <si>
    <t>MCRR!B48</t>
  </si>
  <si>
    <t>MCRR!B52</t>
  </si>
  <si>
    <t>MCRR!B53</t>
  </si>
  <si>
    <t>MCRR!B54</t>
  </si>
  <si>
    <t>MCRR!B55</t>
  </si>
  <si>
    <t>MCRR!B56</t>
  </si>
  <si>
    <t>MCRR!B58</t>
  </si>
  <si>
    <t>MCRR!B59</t>
  </si>
  <si>
    <t>MCRR!B60</t>
  </si>
  <si>
    <t>MCRR!B61</t>
  </si>
  <si>
    <t>Relevant Indicator Calculation</t>
  </si>
  <si>
    <t>Relevant Indicator Calculation'!B4</t>
  </si>
  <si>
    <t>Relevant Indicator Calculation'!B5</t>
  </si>
  <si>
    <t>Relevant Indicator Calculation'!B6</t>
  </si>
  <si>
    <t>Relevant Indicator Calculation'!B7</t>
  </si>
  <si>
    <t>Relevant Indicator Calculation'!B8</t>
  </si>
  <si>
    <t>Relevant Indicator Calculation'!B9</t>
  </si>
  <si>
    <t>Relevant Indicator Calculation'!B10</t>
  </si>
  <si>
    <t>Relevant Indicator Calculation'!B11</t>
  </si>
  <si>
    <t>Relevant Indicator Calculation'!C4</t>
  </si>
  <si>
    <t>Relevant Indicator Calculation'!C5</t>
  </si>
  <si>
    <t>Relevant Indicator Calculation'!C6</t>
  </si>
  <si>
    <t>Relevant Indicator Calculation'!C7</t>
  </si>
  <si>
    <t>Relevant Indicator Calculation'!C8</t>
  </si>
  <si>
    <t>Relevant Indicator Calculation'!C9</t>
  </si>
  <si>
    <t>Relevant Indicator Calculation'!C10</t>
  </si>
  <si>
    <t>Relevant Indicator Calculation'!C11</t>
  </si>
  <si>
    <t>Relevant Indicator Calculation'!D4</t>
  </si>
  <si>
    <t>Relevant Indicator Calculation'!D5</t>
  </si>
  <si>
    <t>Relevant Indicator Calculation'!D6</t>
  </si>
  <si>
    <t>Relevant Indicator Calculation'!D7</t>
  </si>
  <si>
    <t>Relevant Indicator Calculation'!D8</t>
  </si>
  <si>
    <t>Relevant Indicator Calculation'!D9</t>
  </si>
  <si>
    <t>Relevant Indicator Calculation'!D10</t>
  </si>
  <si>
    <t>Relevant Indicator Calculation'!D11</t>
  </si>
  <si>
    <t>Rule Type Errors</t>
  </si>
  <si>
    <t>Data Type Errors</t>
  </si>
  <si>
    <t>Relevant Indicator Calculation'</t>
  </si>
  <si>
    <r>
      <t>4.1.3 (</t>
    </r>
    <r>
      <rPr>
        <b/>
        <u/>
        <sz val="7.5"/>
        <rFont val="Verdana"/>
        <family val="2"/>
      </rPr>
      <t>LESS</t>
    </r>
    <r>
      <rPr>
        <b/>
        <sz val="7.5"/>
        <rFont val="Verdana"/>
        <family val="2"/>
      </rPr>
      <t>: Goodwill)</t>
    </r>
  </si>
  <si>
    <r>
      <t>4.1.4 (</t>
    </r>
    <r>
      <rPr>
        <b/>
        <u/>
        <sz val="7.5"/>
        <rFont val="Verdana"/>
        <family val="2"/>
      </rPr>
      <t>LESS</t>
    </r>
    <r>
      <rPr>
        <b/>
        <sz val="7.5"/>
        <rFont val="Verdana"/>
        <family val="2"/>
      </rPr>
      <t>: Other Intangible Assets)</t>
    </r>
  </si>
  <si>
    <r>
      <t>4.1.5 (</t>
    </r>
    <r>
      <rPr>
        <b/>
        <u/>
        <sz val="7.5"/>
        <rFont val="Verdana"/>
        <family val="2"/>
      </rPr>
      <t>LESS</t>
    </r>
    <r>
      <rPr>
        <b/>
        <sz val="7.5"/>
        <rFont val="Verdana"/>
        <family val="2"/>
      </rPr>
      <t>: Deferred Tax Assets that rely on future profitability)</t>
    </r>
  </si>
  <si>
    <r>
      <t>4.1.6 (</t>
    </r>
    <r>
      <rPr>
        <b/>
        <u/>
        <sz val="7.5"/>
        <rFont val="Verdana"/>
        <family val="2"/>
      </rPr>
      <t>LESS</t>
    </r>
    <r>
      <rPr>
        <b/>
        <sz val="7.5"/>
        <rFont val="Verdana"/>
        <family val="2"/>
      </rPr>
      <t>: Defined Benefit Pension Fund Assets on the balance sheet of the institution)</t>
    </r>
  </si>
  <si>
    <r>
      <t>4.1.7 (</t>
    </r>
    <r>
      <rPr>
        <b/>
        <u/>
        <sz val="7.5"/>
        <rFont val="Verdana"/>
        <family val="2"/>
      </rPr>
      <t>LESS</t>
    </r>
    <r>
      <rPr>
        <b/>
        <sz val="7.5"/>
        <rFont val="Verdana"/>
        <family val="2"/>
      </rPr>
      <t>: Other Deductions as per Article 36 of the CRR)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</si>
</sst>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000"/>
  </numFmts>
  <fonts count="37" x14ac:knownFonts="1">
    <font>
      <sz val="10"/>
      <color indexed="8"/>
      <name val="Arial"/>
      <charset val="1"/>
    </font>
    <font>
      <sz val="11"/>
      <color indexed="8"/>
      <name val="Times New Roman"/>
      <family val="1"/>
    </font>
    <font>
      <b/>
      <sz val="10"/>
      <color indexed="8"/>
      <name val="Arial"/>
      <family val="2"/>
    </font>
    <font>
      <b/>
      <sz val="9"/>
      <color indexed="9"/>
      <name val="Verdana"/>
      <family val="2"/>
    </font>
    <font>
      <b/>
      <sz val="8"/>
      <color indexed="8"/>
      <name val="Verdana"/>
      <family val="2"/>
    </font>
    <font>
      <b/>
      <sz val="7.5"/>
      <color indexed="8"/>
      <name val="Verdana"/>
      <family val="2"/>
    </font>
    <font>
      <sz val="8"/>
      <color indexed="8"/>
      <name val="Verdana"/>
      <family val="2"/>
    </font>
    <font>
      <sz val="10"/>
      <color indexed="8"/>
      <name val="Arial"/>
      <family val="2"/>
    </font>
    <font>
      <b/>
      <sz val="7.5"/>
      <color indexed="8"/>
      <name val="Verdana"/>
      <family val="2"/>
    </font>
    <font>
      <b/>
      <u/>
      <sz val="7.5"/>
      <color indexed="8"/>
      <name val="Verdana"/>
      <family val="2"/>
    </font>
    <font>
      <sz val="8"/>
      <color indexed="8"/>
      <name val="Verdana"/>
      <family val="2"/>
    </font>
    <font>
      <b/>
      <sz val="9"/>
      <color indexed="9"/>
      <name val="Verdana"/>
      <family val="2"/>
    </font>
    <font>
      <b/>
      <sz val="8"/>
      <name val="Verdana"/>
      <family val="2"/>
    </font>
    <font>
      <b/>
      <sz val="7.5"/>
      <color theme="0"/>
      <name val="Verdana"/>
      <family val="2"/>
    </font>
    <font>
      <b/>
      <sz val="8"/>
      <color theme="0"/>
      <name val="Verdana"/>
      <family val="2"/>
    </font>
    <font>
      <sz val="10"/>
      <name val="Calibri"/>
      <family val="2"/>
    </font>
    <font>
      <sz val="12"/>
      <name val="Arial"/>
      <family val="2"/>
    </font>
    <font>
      <b/>
      <sz val="12"/>
      <name val="Arial"/>
      <family val="2"/>
    </font>
    <font>
      <b/>
      <sz val="10"/>
      <name val="Calibri"/>
      <family val="2"/>
    </font>
    <font>
      <b/>
      <sz val="11"/>
      <name val="Calibri"/>
      <family val="2"/>
    </font>
    <font>
      <b/>
      <sz val="12"/>
      <name val="Calibri"/>
      <family val="2"/>
    </font>
    <font>
      <sz val="10"/>
      <name val="Calibri"/>
      <family val="2"/>
      <scheme val="minor"/>
    </font>
    <font>
      <u/>
      <sz val="10"/>
      <color theme="10"/>
      <name val="Arial"/>
      <family val="2"/>
    </font>
    <font>
      <u/>
      <sz val="10"/>
      <color theme="10"/>
      <name val="Calibri"/>
      <family val="2"/>
      <scheme val="minor"/>
    </font>
    <font>
      <b/>
      <sz val="11"/>
      <name val="Calibri"/>
      <family val="2"/>
      <scheme val="minor"/>
    </font>
    <font>
      <sz val="11"/>
      <color theme="1"/>
      <name val="Calibri"/>
      <family val="2"/>
      <scheme val="minor"/>
    </font>
    <font>
      <b/>
      <sz val="11"/>
      <color theme="1"/>
      <name val="Calibri"/>
      <family val="2"/>
      <scheme val="minor"/>
    </font>
    <font>
      <sz val="11"/>
      <name val="Calibri"/>
      <family val="2"/>
      <scheme val="minor"/>
    </font>
    <font>
      <sz val="10"/>
      <color rgb="FFFF0000"/>
      <name val="Arial"/>
      <charset val="1"/>
    </font>
    <font>
      <sz val="10"/>
      <name val="Arial"/>
      <charset val="1"/>
    </font>
    <font>
      <sz val="10"/>
      <color rgb="FFFF0000"/>
      <name val="Calibri"/>
      <family val="2"/>
    </font>
    <font>
      <sz val="10"/>
      <name val="Arial"/>
      <family val="2"/>
    </font>
    <font>
      <sz val="10"/>
      <color theme="0"/>
      <name val="Arial"/>
      <family val="2"/>
    </font>
    <font>
      <b/>
      <sz val="7.5"/>
      <name val="Verdana"/>
      <family val="2"/>
    </font>
    <font>
      <sz val="8"/>
      <name val="Verdana"/>
      <family val="2"/>
    </font>
    <font>
      <b/>
      <u/>
      <sz val="7.5"/>
      <name val="Verdana"/>
      <family val="2"/>
    </font>
    <font>
      <sz val="7.5"/>
      <name val="Verdana"/>
      <family val="2"/>
    </font>
  </fonts>
  <fills count="8">
    <fill>
      <patternFill patternType="none"/>
    </fill>
    <fill>
      <patternFill patternType="gray125"/>
    </fill>
    <fill>
      <patternFill patternType="solid">
        <fgColor indexed="27"/>
        <bgColor indexed="64"/>
      </patternFill>
    </fill>
    <fill>
      <patternFill patternType="solid">
        <fgColor indexed="30"/>
        <bgColor indexed="64"/>
      </patternFill>
    </fill>
    <fill>
      <patternFill patternType="solid">
        <fgColor indexed="62"/>
        <bgColor indexed="64"/>
      </patternFill>
    </fill>
    <fill>
      <patternFill patternType="solid">
        <fgColor theme="0"/>
        <bgColor indexed="64"/>
      </patternFill>
    </fill>
    <fill>
      <patternFill patternType="solid">
        <fgColor theme="0" tint="-4.9989318521683403E-2"/>
        <bgColor indexed="64"/>
      </patternFill>
    </fill>
    <fill>
      <patternFill patternType="solid">
        <fgColor theme="0" tint="-0.249977111117893"/>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s>
  <cellStyleXfs count="3">
    <xf numFmtId="0" fontId="0" fillId="0" borderId="0"/>
    <xf numFmtId="0" fontId="22" fillId="0" borderId="0" applyNumberFormat="0" applyFill="0" applyBorder="0" applyAlignment="0" applyProtection="0"/>
    <xf numFmtId="0" fontId="25" fillId="0" borderId="0"/>
  </cellStyleXfs>
  <cellXfs count="97">
    <xf numFmtId="0" fontId="0" fillId="0" borderId="0" xfId="0" applyNumberFormat="1" applyFont="1" applyFill="1" applyBorder="1" applyAlignment="1" applyProtection="1"/>
    <xf numFmtId="0" fontId="1" fillId="0" borderId="0" xfId="0" applyFont="1" applyBorder="1" applyAlignment="1" applyProtection="1"/>
    <xf numFmtId="0" fontId="4" fillId="0" borderId="1" xfId="0" applyFont="1" applyBorder="1" applyAlignment="1" applyProtection="1">
      <alignment horizontal="center" wrapText="1"/>
    </xf>
    <xf numFmtId="0" fontId="5" fillId="2" borderId="1" xfId="0" applyFont="1" applyFill="1" applyBorder="1" applyAlignment="1" applyProtection="1">
      <alignment horizontal="left" wrapText="1"/>
    </xf>
    <xf numFmtId="0" fontId="8" fillId="2" borderId="1" xfId="0" applyFont="1" applyFill="1" applyBorder="1" applyAlignment="1" applyProtection="1">
      <alignment horizontal="left" wrapText="1"/>
    </xf>
    <xf numFmtId="0" fontId="5" fillId="3" borderId="2" xfId="0" applyFont="1" applyFill="1" applyBorder="1" applyAlignment="1" applyProtection="1">
      <alignment wrapText="1"/>
    </xf>
    <xf numFmtId="0" fontId="13" fillId="3" borderId="3" xfId="0" applyFont="1" applyFill="1" applyBorder="1" applyAlignment="1" applyProtection="1">
      <alignment wrapText="1"/>
    </xf>
    <xf numFmtId="0" fontId="11" fillId="0" borderId="4" xfId="0" applyFont="1" applyFill="1" applyBorder="1" applyAlignment="1" applyProtection="1">
      <alignment wrapText="1"/>
    </xf>
    <xf numFmtId="0" fontId="11" fillId="0" borderId="5" xfId="0" applyFont="1" applyFill="1" applyBorder="1" applyAlignment="1" applyProtection="1">
      <alignment wrapText="1"/>
    </xf>
    <xf numFmtId="0" fontId="15" fillId="6" borderId="0" xfId="0" applyFont="1" applyFill="1" applyProtection="1"/>
    <xf numFmtId="0" fontId="0" fillId="0" borderId="0" xfId="0"/>
    <xf numFmtId="0" fontId="16" fillId="6" borderId="0" xfId="0" applyFont="1" applyFill="1" applyProtection="1"/>
    <xf numFmtId="0" fontId="17" fillId="6" borderId="0" xfId="0" applyFont="1" applyFill="1" applyAlignment="1" applyProtection="1">
      <alignment horizontal="left"/>
    </xf>
    <xf numFmtId="0" fontId="18" fillId="6" borderId="0" xfId="0" applyFont="1" applyFill="1" applyProtection="1"/>
    <xf numFmtId="0" fontId="19" fillId="6" borderId="0" xfId="0" applyFont="1" applyFill="1" applyAlignment="1" applyProtection="1">
      <alignment horizontal="left"/>
    </xf>
    <xf numFmtId="0" fontId="15" fillId="6" borderId="0" xfId="0" applyFont="1" applyFill="1" applyAlignment="1" applyProtection="1">
      <alignment horizontal="left" vertical="top"/>
    </xf>
    <xf numFmtId="0" fontId="15" fillId="6" borderId="0" xfId="0" applyFont="1" applyFill="1" applyAlignment="1" applyProtection="1">
      <alignment horizontal="left" wrapText="1"/>
    </xf>
    <xf numFmtId="0" fontId="20" fillId="6" borderId="0" xfId="0" applyFont="1" applyFill="1" applyAlignment="1" applyProtection="1">
      <alignment horizontal="left" vertical="center"/>
    </xf>
    <xf numFmtId="0" fontId="20" fillId="6" borderId="0" xfId="0" applyFont="1" applyFill="1" applyAlignment="1" applyProtection="1">
      <alignment vertical="center"/>
    </xf>
    <xf numFmtId="0" fontId="16" fillId="6" borderId="5" xfId="0" applyFont="1" applyFill="1" applyBorder="1" applyProtection="1"/>
    <xf numFmtId="0" fontId="15" fillId="6" borderId="0" xfId="0" applyFont="1" applyFill="1" applyAlignment="1" applyProtection="1">
      <alignment horizontal="center" wrapText="1"/>
    </xf>
    <xf numFmtId="0" fontId="15" fillId="6" borderId="0" xfId="0" applyFont="1" applyFill="1" applyAlignment="1" applyProtection="1">
      <alignment horizontal="center"/>
    </xf>
    <xf numFmtId="0" fontId="15" fillId="6" borderId="8" xfId="0" applyFont="1" applyFill="1" applyBorder="1" applyProtection="1"/>
    <xf numFmtId="0" fontId="15" fillId="6" borderId="9" xfId="0" applyFont="1" applyFill="1" applyBorder="1" applyProtection="1"/>
    <xf numFmtId="0" fontId="15" fillId="6" borderId="0" xfId="0" applyFont="1" applyFill="1" applyBorder="1" applyProtection="1"/>
    <xf numFmtId="0" fontId="15" fillId="6" borderId="0" xfId="0" applyFont="1" applyFill="1" applyBorder="1" applyAlignment="1" applyProtection="1">
      <alignment horizontal="center"/>
    </xf>
    <xf numFmtId="0" fontId="15" fillId="6" borderId="7" xfId="0" applyFont="1" applyFill="1" applyBorder="1" applyProtection="1"/>
    <xf numFmtId="0" fontId="20" fillId="6" borderId="0" xfId="0" applyFont="1" applyFill="1" applyBorder="1" applyProtection="1"/>
    <xf numFmtId="0" fontId="20" fillId="6" borderId="0" xfId="0" applyFont="1" applyFill="1" applyBorder="1" applyAlignment="1" applyProtection="1">
      <alignment horizontal="center"/>
    </xf>
    <xf numFmtId="0" fontId="20" fillId="6" borderId="0" xfId="0" applyFont="1" applyFill="1" applyBorder="1" applyAlignment="1" applyProtection="1">
      <alignment horizontal="left"/>
    </xf>
    <xf numFmtId="0" fontId="16" fillId="6" borderId="11" xfId="0" applyFont="1" applyFill="1" applyBorder="1" applyProtection="1"/>
    <xf numFmtId="0" fontId="18" fillId="6" borderId="0" xfId="0" applyFont="1" applyFill="1" applyBorder="1" applyProtection="1"/>
    <xf numFmtId="0" fontId="21" fillId="6" borderId="0" xfId="0" applyFont="1" applyFill="1" applyBorder="1" applyAlignment="1" applyProtection="1">
      <alignment horizontal="left" vertical="center"/>
    </xf>
    <xf numFmtId="0" fontId="21" fillId="6" borderId="0" xfId="0" applyFont="1" applyFill="1" applyAlignment="1" applyProtection="1">
      <alignment horizontal="center" vertical="center"/>
    </xf>
    <xf numFmtId="0" fontId="21" fillId="6" borderId="0" xfId="0" applyFont="1" applyFill="1" applyBorder="1" applyAlignment="1" applyProtection="1">
      <alignment horizontal="center"/>
    </xf>
    <xf numFmtId="0" fontId="23" fillId="6" borderId="0" xfId="1" applyFont="1" applyFill="1" applyAlignment="1" applyProtection="1">
      <alignment horizontal="center"/>
    </xf>
    <xf numFmtId="0" fontId="22" fillId="6" borderId="0" xfId="1" applyFill="1" applyAlignment="1" applyProtection="1">
      <alignment horizontal="center"/>
    </xf>
    <xf numFmtId="0" fontId="0" fillId="6" borderId="0" xfId="0" applyFill="1" applyProtection="1"/>
    <xf numFmtId="0" fontId="21" fillId="6" borderId="0" xfId="0" applyFont="1" applyFill="1" applyAlignment="1" applyProtection="1">
      <alignment horizontal="left" vertical="center"/>
    </xf>
    <xf numFmtId="0" fontId="21" fillId="6" borderId="0" xfId="0" quotePrefix="1" applyFont="1" applyFill="1" applyBorder="1" applyAlignment="1" applyProtection="1">
      <alignment horizontal="center"/>
    </xf>
    <xf numFmtId="0" fontId="23" fillId="6" borderId="0" xfId="1" quotePrefix="1" applyFont="1" applyFill="1" applyProtection="1"/>
    <xf numFmtId="0" fontId="23" fillId="6" borderId="0" xfId="1" applyFont="1" applyFill="1" applyProtection="1"/>
    <xf numFmtId="0" fontId="15" fillId="6" borderId="4" xfId="0" applyFont="1" applyFill="1" applyBorder="1" applyProtection="1"/>
    <xf numFmtId="0" fontId="15" fillId="6" borderId="5" xfId="0" applyFont="1" applyFill="1" applyBorder="1" applyProtection="1"/>
    <xf numFmtId="0" fontId="15" fillId="6" borderId="12" xfId="0" applyFont="1" applyFill="1" applyBorder="1" applyProtection="1"/>
    <xf numFmtId="0" fontId="24" fillId="7" borderId="1" xfId="0" applyFont="1" applyFill="1" applyBorder="1" applyProtection="1"/>
    <xf numFmtId="0" fontId="26" fillId="7" borderId="1" xfId="2" applyFont="1" applyFill="1" applyBorder="1" applyAlignment="1" applyProtection="1">
      <alignment horizontal="left"/>
    </xf>
    <xf numFmtId="0" fontId="22" fillId="0" borderId="0" xfId="1" quotePrefix="1"/>
    <xf numFmtId="3" fontId="22" fillId="0" borderId="0" xfId="1" quotePrefix="1" applyNumberFormat="1"/>
    <xf numFmtId="0" fontId="27" fillId="0" borderId="0" xfId="0" applyFont="1" applyAlignment="1" applyProtection="1">
      <alignment horizontal="left"/>
    </xf>
    <xf numFmtId="0" fontId="15" fillId="0" borderId="0" xfId="0" applyFont="1" applyFill="1" applyBorder="1" applyAlignment="1" applyProtection="1">
      <alignment horizontal="center"/>
    </xf>
    <xf numFmtId="0" fontId="29" fillId="0" borderId="0" xfId="0" applyNumberFormat="1" applyFont="1" applyFill="1" applyBorder="1" applyAlignment="1" applyProtection="1"/>
    <xf numFmtId="0" fontId="30" fillId="0" borderId="0" xfId="0" applyFont="1" applyFill="1" applyBorder="1" applyAlignment="1" applyProtection="1">
      <alignment horizontal="center"/>
    </xf>
    <xf numFmtId="0" fontId="28" fillId="0" borderId="0" xfId="0" applyNumberFormat="1" applyFont="1" applyFill="1" applyBorder="1" applyAlignment="1" applyProtection="1"/>
    <xf numFmtId="3" fontId="26" fillId="7" borderId="1" xfId="2" applyNumberFormat="1" applyFont="1" applyFill="1" applyBorder="1" applyAlignment="1" applyProtection="1">
      <alignment horizontal="center"/>
    </xf>
    <xf numFmtId="3" fontId="0" fillId="0" borderId="0" xfId="0" applyNumberFormat="1" applyAlignment="1">
      <alignment horizontal="center"/>
    </xf>
    <xf numFmtId="0" fontId="0" fillId="0" borderId="0" xfId="0" applyAlignment="1">
      <alignment horizontal="center"/>
    </xf>
    <xf numFmtId="3" fontId="24" fillId="7" borderId="1" xfId="2" applyNumberFormat="1" applyFont="1" applyFill="1" applyBorder="1" applyAlignment="1" applyProtection="1">
      <alignment horizontal="center"/>
    </xf>
    <xf numFmtId="3" fontId="29" fillId="0" borderId="0" xfId="0" applyNumberFormat="1" applyFont="1" applyAlignment="1">
      <alignment horizontal="center"/>
    </xf>
    <xf numFmtId="3" fontId="27" fillId="0" borderId="0" xfId="0" applyNumberFormat="1" applyFont="1" applyAlignment="1" applyProtection="1">
      <alignment horizontal="center"/>
    </xf>
    <xf numFmtId="0" fontId="0" fillId="0" borderId="0" xfId="0" applyNumberFormat="1" applyFont="1" applyFill="1" applyBorder="1" applyAlignment="1" applyProtection="1">
      <alignment horizontal="center"/>
    </xf>
    <xf numFmtId="0" fontId="29" fillId="0" borderId="0" xfId="0" applyNumberFormat="1" applyFont="1" applyFill="1" applyBorder="1" applyAlignment="1" applyProtection="1">
      <alignment horizontal="center"/>
    </xf>
    <xf numFmtId="0" fontId="20" fillId="6" borderId="0" xfId="0" applyFont="1" applyFill="1" applyBorder="1" applyAlignment="1" applyProtection="1"/>
    <xf numFmtId="0" fontId="22" fillId="0" borderId="0" xfId="1" quotePrefix="1" applyNumberFormat="1" applyFill="1" applyBorder="1" applyAlignment="1" applyProtection="1"/>
    <xf numFmtId="3" fontId="0" fillId="0" borderId="0" xfId="0" applyNumberFormat="1" applyFont="1" applyFill="1" applyBorder="1" applyAlignment="1" applyProtection="1">
      <alignment horizontal="center"/>
    </xf>
    <xf numFmtId="0" fontId="10" fillId="0" borderId="1" xfId="0" applyFont="1" applyBorder="1" applyAlignment="1" applyProtection="1">
      <alignment horizontal="right" wrapText="1"/>
      <protection locked="0"/>
    </xf>
    <xf numFmtId="164" fontId="6" fillId="0" borderId="1" xfId="0" applyNumberFormat="1" applyFont="1" applyBorder="1" applyAlignment="1" applyProtection="1">
      <alignment horizontal="right" wrapText="1"/>
      <protection locked="0"/>
    </xf>
    <xf numFmtId="3" fontId="6" fillId="0" borderId="1" xfId="0" applyNumberFormat="1" applyFont="1" applyBorder="1" applyAlignment="1" applyProtection="1">
      <alignment horizontal="right" wrapText="1"/>
      <protection locked="0"/>
    </xf>
    <xf numFmtId="0" fontId="6" fillId="0" borderId="1" xfId="0" applyFont="1" applyBorder="1" applyAlignment="1" applyProtection="1">
      <alignment horizontal="right" wrapText="1"/>
      <protection locked="0"/>
    </xf>
    <xf numFmtId="49" fontId="6" fillId="0" borderId="1" xfId="0" applyNumberFormat="1" applyFont="1" applyBorder="1" applyAlignment="1" applyProtection="1">
      <alignment horizontal="right" wrapText="1"/>
      <protection locked="0"/>
    </xf>
    <xf numFmtId="3" fontId="6" fillId="5" borderId="1" xfId="0" applyNumberFormat="1" applyFont="1" applyFill="1" applyBorder="1" applyAlignment="1" applyProtection="1">
      <alignment horizontal="right" wrapText="1"/>
      <protection locked="0"/>
    </xf>
    <xf numFmtId="0" fontId="31" fillId="0" borderId="0" xfId="0" applyNumberFormat="1" applyFont="1" applyFill="1" applyBorder="1" applyAlignment="1" applyProtection="1"/>
    <xf numFmtId="0" fontId="32" fillId="0" borderId="0" xfId="0" applyNumberFormat="1" applyFont="1" applyFill="1" applyBorder="1" applyAlignment="1" applyProtection="1"/>
    <xf numFmtId="0" fontId="33" fillId="2" borderId="1" xfId="0" applyFont="1" applyFill="1" applyBorder="1" applyAlignment="1" applyProtection="1">
      <alignment horizontal="left" wrapText="1"/>
    </xf>
    <xf numFmtId="0" fontId="34" fillId="0" borderId="1" xfId="0" applyFont="1" applyBorder="1" applyAlignment="1" applyProtection="1">
      <alignment horizontal="right" wrapText="1"/>
      <protection locked="0"/>
    </xf>
    <xf numFmtId="3" fontId="34" fillId="0" borderId="1" xfId="0" applyNumberFormat="1" applyFont="1" applyBorder="1" applyAlignment="1" applyProtection="1">
      <alignment horizontal="right" wrapText="1"/>
      <protection locked="0"/>
    </xf>
    <xf numFmtId="3" fontId="36" fillId="0" borderId="1" xfId="0" applyNumberFormat="1" applyFont="1" applyFill="1" applyBorder="1" applyAlignment="1" applyProtection="1">
      <protection locked="0"/>
    </xf>
    <xf numFmtId="49" fontId="0" fillId="0" borderId="0" xfId="0" applyNumberFormat="1" applyFont="1" applyFill="1" applyBorder="1" applyAlignment="1" applyProtection="1">
      <protection locked="0"/>
    </xf>
    <xf numFmtId="49" fontId="2" fillId="7" borderId="1" xfId="0" applyNumberFormat="1" applyFont="1" applyFill="1" applyBorder="1" applyAlignment="1" applyProtection="1"/>
    <xf numFmtId="49" fontId="0" fillId="0" borderId="0" xfId="0" applyNumberFormat="1" applyFont="1" applyFill="1" applyBorder="1" applyAlignment="1" applyProtection="1"/>
    <xf numFmtId="0" fontId="15" fillId="6" borderId="9" xfId="0" applyFont="1" applyFill="1" applyBorder="1" applyAlignment="1" applyProtection="1">
      <alignment horizontal="center"/>
    </xf>
    <xf numFmtId="0" fontId="15" fillId="6" borderId="10" xfId="0" applyFont="1" applyFill="1" applyBorder="1" applyAlignment="1" applyProtection="1">
      <alignment horizontal="center"/>
    </xf>
    <xf numFmtId="0" fontId="3" fillId="4" borderId="2" xfId="0" applyFont="1" applyFill="1" applyBorder="1" applyAlignment="1" applyProtection="1">
      <alignment horizontal="left" wrapText="1"/>
    </xf>
    <xf numFmtId="0" fontId="3" fillId="4" borderId="3" xfId="0" applyFont="1" applyFill="1" applyBorder="1" applyAlignment="1" applyProtection="1">
      <alignment horizontal="left" wrapText="1"/>
    </xf>
    <xf numFmtId="0" fontId="14" fillId="3" borderId="2" xfId="0" applyFont="1" applyFill="1" applyBorder="1" applyAlignment="1" applyProtection="1">
      <alignment horizontal="left" wrapText="1"/>
    </xf>
    <xf numFmtId="0" fontId="14" fillId="3" borderId="6" xfId="0" applyFont="1" applyFill="1" applyBorder="1" applyAlignment="1" applyProtection="1">
      <alignment horizontal="left" wrapText="1"/>
    </xf>
    <xf numFmtId="0" fontId="14" fillId="3" borderId="2" xfId="0" applyFont="1" applyFill="1" applyBorder="1" applyAlignment="1" applyProtection="1">
      <alignment horizontal="center" wrapText="1"/>
    </xf>
    <xf numFmtId="0" fontId="14" fillId="3" borderId="6" xfId="0" applyFont="1" applyFill="1" applyBorder="1" applyAlignment="1" applyProtection="1">
      <alignment horizontal="center" wrapText="1"/>
    </xf>
    <xf numFmtId="0" fontId="14" fillId="3" borderId="3" xfId="0" applyFont="1" applyFill="1" applyBorder="1" applyAlignment="1" applyProtection="1">
      <alignment horizontal="left" wrapText="1"/>
    </xf>
    <xf numFmtId="0" fontId="5" fillId="2" borderId="2" xfId="0" applyFont="1" applyFill="1" applyBorder="1" applyAlignment="1" applyProtection="1">
      <alignment horizontal="left" wrapText="1"/>
    </xf>
    <xf numFmtId="0" fontId="5" fillId="2" borderId="6" xfId="0" applyFont="1" applyFill="1" applyBorder="1" applyAlignment="1" applyProtection="1">
      <alignment horizontal="left" wrapText="1"/>
    </xf>
    <xf numFmtId="0" fontId="11" fillId="4" borderId="7" xfId="0" applyFont="1" applyFill="1" applyBorder="1" applyAlignment="1" applyProtection="1">
      <alignment horizontal="left" wrapText="1"/>
    </xf>
    <xf numFmtId="0" fontId="3" fillId="4" borderId="0" xfId="0" applyFont="1" applyFill="1" applyBorder="1" applyAlignment="1" applyProtection="1">
      <alignment horizontal="left" wrapText="1"/>
    </xf>
    <xf numFmtId="0" fontId="12" fillId="0" borderId="5" xfId="0" applyFont="1" applyFill="1" applyBorder="1" applyAlignment="1" applyProtection="1">
      <alignment horizontal="left" wrapText="1"/>
    </xf>
    <xf numFmtId="49" fontId="0" fillId="0" borderId="1" xfId="0" applyNumberFormat="1" applyFont="1" applyFill="1" applyBorder="1" applyAlignment="1" applyProtection="1"/>
    <xf numFmtId="49" fontId="2" fillId="7" borderId="0" xfId="0" applyNumberFormat="1" applyFont="1" applyFill="1" applyBorder="1" applyAlignment="1" applyProtection="1"/>
    <xf numFmtId="49" fontId="7" fillId="0" borderId="0" xfId="0" applyNumberFormat="1" applyFont="1" applyFill="1" applyBorder="1" applyAlignment="1" applyProtection="1"/>
  </cellXfs>
  <cellStyles count="3">
    <cellStyle name="Hyperlink" xfId="1" builtinId="8"/>
    <cellStyle name="Normal" xfId="0" builtinId="0"/>
    <cellStyle name="Normal 5" xfId="2"/>
  </cellStyles>
  <dxfs count="3">
    <dxf>
      <font>
        <color rgb="FFFF0000"/>
      </font>
    </dxf>
    <dxf>
      <font>
        <color rgb="FF00B050"/>
      </font>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autoPageBreaks="0"/>
  </sheetPr>
  <dimension ref="A1:M12"/>
  <sheetViews>
    <sheetView tabSelected="1" workbookViewId="0">
      <pane ySplit="12" topLeftCell="A13" activePane="bottomLeft" state="frozen"/>
      <selection pane="bottomLeft"/>
    </sheetView>
  </sheetViews>
  <sheetFormatPr defaultColWidth="8.88671875" defaultRowHeight="13.2" x14ac:dyDescent="0.25"/>
  <cols>
    <col min="1" max="1" width="8.88671875" style="10"/>
    <col min="2" max="2" width="7.5546875" style="10" customWidth="1"/>
    <col min="3" max="3" width="29" style="10" customWidth="1"/>
    <col min="4" max="4" width="7" style="10" customWidth="1"/>
    <col min="5" max="7" width="8.88671875" style="10"/>
    <col min="8" max="8" width="22.44140625" style="10" customWidth="1"/>
    <col min="9" max="9" width="12.109375" style="10" customWidth="1"/>
    <col min="10" max="10" width="19" style="10" customWidth="1"/>
    <col min="11" max="11" width="18.5546875" style="10" customWidth="1"/>
    <col min="12" max="16384" width="8.88671875" style="10"/>
  </cols>
  <sheetData>
    <row r="1" spans="1:13" ht="15" customHeight="1" x14ac:dyDescent="0.3">
      <c r="A1" s="9"/>
      <c r="B1" s="9"/>
      <c r="C1" s="9"/>
      <c r="D1" s="9"/>
      <c r="E1" s="9"/>
      <c r="F1" s="9"/>
      <c r="G1" s="9"/>
      <c r="H1" s="9"/>
      <c r="I1" s="9"/>
      <c r="J1" s="9"/>
      <c r="K1" s="9"/>
      <c r="L1" s="9"/>
      <c r="M1" s="9"/>
    </row>
    <row r="2" spans="1:13" ht="15.6" x14ac:dyDescent="0.3">
      <c r="A2" s="9"/>
      <c r="B2" s="11"/>
      <c r="C2" s="12" t="s">
        <v>6</v>
      </c>
      <c r="D2" s="9"/>
      <c r="E2" s="13"/>
      <c r="F2" s="9"/>
      <c r="G2" s="9"/>
      <c r="H2" s="9"/>
      <c r="I2" s="9"/>
      <c r="J2" s="9"/>
      <c r="K2" s="9"/>
      <c r="L2" s="9"/>
      <c r="M2" s="9"/>
    </row>
    <row r="3" spans="1:13" ht="26.25" customHeight="1" x14ac:dyDescent="0.3">
      <c r="A3" s="9"/>
      <c r="B3" s="14"/>
      <c r="C3" s="15" t="s">
        <v>62</v>
      </c>
      <c r="D3" s="11"/>
      <c r="E3" s="11"/>
      <c r="F3" s="9"/>
      <c r="G3" s="9"/>
      <c r="H3" s="9"/>
      <c r="I3" s="9"/>
      <c r="J3" s="9"/>
      <c r="K3" s="9"/>
      <c r="L3" s="9"/>
      <c r="M3" s="9"/>
    </row>
    <row r="4" spans="1:13" ht="26.25" customHeight="1" x14ac:dyDescent="0.3">
      <c r="A4" s="9"/>
      <c r="B4" s="11"/>
      <c r="C4" s="16"/>
      <c r="D4" s="11"/>
      <c r="E4" s="11"/>
      <c r="F4" s="11"/>
      <c r="G4" s="17"/>
      <c r="H4" s="18" t="s">
        <v>63</v>
      </c>
      <c r="I4" s="17" t="str">
        <f>IF(COUNTIF(F9:F9,"Invalid")&gt;0,"Invalid","Valid")</f>
        <v>Invalid</v>
      </c>
      <c r="J4" s="11"/>
      <c r="K4" s="11"/>
      <c r="L4" s="11"/>
      <c r="M4" s="11"/>
    </row>
    <row r="5" spans="1:13" ht="15.6" x14ac:dyDescent="0.3">
      <c r="A5" s="9"/>
      <c r="B5" s="9"/>
      <c r="C5" s="9"/>
      <c r="D5" s="19"/>
      <c r="E5" s="20"/>
      <c r="F5" s="20"/>
      <c r="G5" s="20"/>
      <c r="H5" s="20"/>
      <c r="I5" s="20"/>
      <c r="J5" s="20"/>
      <c r="K5" s="20"/>
      <c r="L5" s="21"/>
      <c r="M5" s="21"/>
    </row>
    <row r="6" spans="1:13" ht="13.8" x14ac:dyDescent="0.3">
      <c r="A6" s="9"/>
      <c r="B6" s="22"/>
      <c r="C6" s="23"/>
      <c r="D6" s="24"/>
      <c r="E6" s="23"/>
      <c r="F6" s="23"/>
      <c r="G6" s="23"/>
      <c r="H6" s="23"/>
      <c r="I6" s="80"/>
      <c r="J6" s="80"/>
      <c r="K6" s="80"/>
      <c r="L6" s="81"/>
      <c r="M6" s="25"/>
    </row>
    <row r="7" spans="1:13" ht="15.6" x14ac:dyDescent="0.3">
      <c r="A7" s="9"/>
      <c r="B7" s="26"/>
      <c r="C7" s="27" t="s">
        <v>64</v>
      </c>
      <c r="D7" s="24"/>
      <c r="E7" s="28" t="s">
        <v>65</v>
      </c>
      <c r="F7" s="28" t="s">
        <v>66</v>
      </c>
      <c r="G7" s="27"/>
      <c r="H7" s="29" t="s">
        <v>67</v>
      </c>
      <c r="I7" s="28"/>
      <c r="J7" s="29" t="s">
        <v>334</v>
      </c>
      <c r="K7" s="62" t="s">
        <v>333</v>
      </c>
      <c r="L7" s="30"/>
      <c r="M7" s="28"/>
    </row>
    <row r="8" spans="1:13" ht="15.6" x14ac:dyDescent="0.3">
      <c r="A8" s="9"/>
      <c r="B8" s="26"/>
      <c r="C8" s="31"/>
      <c r="D8" s="24"/>
      <c r="E8" s="31"/>
      <c r="F8" s="24"/>
      <c r="G8" s="24"/>
      <c r="H8" s="24"/>
      <c r="I8" s="24"/>
      <c r="J8" s="24"/>
      <c r="K8" s="24"/>
      <c r="L8" s="30"/>
      <c r="M8" s="24"/>
    </row>
    <row r="9" spans="1:13" ht="15.6" x14ac:dyDescent="0.3">
      <c r="A9" s="9"/>
      <c r="B9" s="26"/>
      <c r="C9" s="32" t="s">
        <v>69</v>
      </c>
      <c r="D9" s="24"/>
      <c r="E9" s="33" t="s">
        <v>68</v>
      </c>
      <c r="F9" s="25" t="str">
        <f>IF(H9=0,"Valid","Invalid")</f>
        <v>Invalid</v>
      </c>
      <c r="G9" s="25">
        <f>IF(H9=0,1,0)</f>
        <v>0</v>
      </c>
      <c r="H9" s="34">
        <f>COUNTIF('Data Validation'!F2:F152,"0")+COUNTIF('Rule Validation'!H2:H17,"0")</f>
        <v>49</v>
      </c>
      <c r="I9" s="35"/>
      <c r="J9" s="36">
        <f>COUNTIF('Data Validation'!F2:F152,"0")</f>
        <v>48</v>
      </c>
      <c r="K9" s="36">
        <f>COUNTIF('Rule Validation'!H2:H17,"0")</f>
        <v>1</v>
      </c>
      <c r="L9" s="30"/>
      <c r="M9" s="37"/>
    </row>
    <row r="10" spans="1:13" ht="15.6" x14ac:dyDescent="0.3">
      <c r="A10" s="9"/>
      <c r="B10" s="26"/>
      <c r="C10" s="32"/>
      <c r="D10" s="24"/>
      <c r="E10" s="38"/>
      <c r="F10" s="24"/>
      <c r="G10" s="24"/>
      <c r="H10" s="39"/>
      <c r="I10" s="40"/>
      <c r="J10" s="41"/>
      <c r="K10" s="41"/>
      <c r="L10" s="30"/>
      <c r="M10" s="37"/>
    </row>
    <row r="11" spans="1:13" ht="15.6" x14ac:dyDescent="0.3">
      <c r="A11" s="9"/>
      <c r="B11" s="26"/>
      <c r="C11" s="24"/>
      <c r="D11" s="24"/>
      <c r="E11" s="38"/>
      <c r="F11" s="24"/>
      <c r="G11" s="24"/>
      <c r="H11" s="39"/>
      <c r="I11" s="40"/>
      <c r="J11" s="41"/>
      <c r="K11" s="41"/>
      <c r="L11" s="30"/>
      <c r="M11" s="37"/>
    </row>
    <row r="12" spans="1:13" ht="13.8" x14ac:dyDescent="0.3">
      <c r="A12" s="9"/>
      <c r="B12" s="42"/>
      <c r="C12" s="43"/>
      <c r="D12" s="43"/>
      <c r="E12" s="43"/>
      <c r="F12" s="43"/>
      <c r="G12" s="43"/>
      <c r="H12" s="43"/>
      <c r="I12" s="43"/>
      <c r="J12" s="43"/>
      <c r="K12" s="43"/>
      <c r="L12" s="44"/>
      <c r="M12" s="24"/>
    </row>
  </sheetData>
  <sheetProtection algorithmName="SHA-512" hashValue="3FU7GjM7yTCa/zywC2U9IbgkyIxPpBx9qTV14ph2VnjDjG4oDSKJDlMbQCRj4DXMiZ8o2eUru+oYZd03nl3mMg==" saltValue="AwY56DhngnzzbfoPkKS8uQ==" spinCount="100000" sheet="1" objects="1" scenarios="1"/>
  <mergeCells count="1">
    <mergeCell ref="I6:L6"/>
  </mergeCells>
  <conditionalFormatting sqref="G4 I4">
    <cfRule type="cellIs" dxfId="2" priority="2" stopIfTrue="1" operator="equal">
      <formula>"Invalid"</formula>
    </cfRule>
    <cfRule type="cellIs" dxfId="1" priority="3" stopIfTrue="1" operator="equal">
      <formula>"Valid"</formula>
    </cfRule>
  </conditionalFormatting>
  <conditionalFormatting sqref="M9:M11 I9:K11">
    <cfRule type="cellIs" dxfId="0" priority="1" operator="greaterThan">
      <formula>0</formula>
    </cfRule>
  </conditionalFormatting>
  <dataValidations count="1">
    <dataValidation type="custom" allowBlank="1" showInputMessage="1" sqref="I9:K9">
      <formula1>"&lt;0&gt;0"</formula1>
    </dataValidation>
  </dataValidations>
  <hyperlinks>
    <hyperlink ref="J9" location="'Data Validation'!A1" display="'Data Validation'!A1"/>
    <hyperlink ref="K9" location="'Rule Validation'!A1" display="'Rule Validation'!A1"/>
  </hyperlinks>
  <pageMargins left="0.7" right="0.7" top="0.75" bottom="0.75" header="0.3" footer="0.3"/>
  <pageSetup paperSize="9" orientation="portrait" r:id="rId1"/>
  <headerFooter>
    <oddHeader>&amp;L&amp;"Times New Roman,Regular"&amp;12&amp;K000000Central Bank of Ireland - RESTRICTED</oddHeader>
    <evenHeader>&amp;L&amp;"Times New Roman,Regular"&amp;12&amp;K000000Central Bank of Ireland - RESTRICTED</evenHeader>
    <firstHeader>&amp;L&amp;"Times New Roman,Regular"&amp;12&amp;K000000Central Bank of Ireland - RESTRICTED</firstHeader>
  </headerFooter>
  <extLst>
    <ext xmlns:x14="http://schemas.microsoft.com/office/spreadsheetml/2009/9/main" uri="{78C0D931-6437-407d-A8EE-F0AAD7539E65}">
      <x14:conditionalFormattings>
        <x14:conditionalFormatting xmlns:xm="http://schemas.microsoft.com/office/excel/2006/main">
          <x14:cfRule type="iconSet" priority="4" id="{38FBD7D5-2F17-44EC-8103-631F57A777FA}">
            <x14:iconSet iconSet="3Symbols2" showValue="0" custom="1">
              <x14:cfvo type="percent">
                <xm:f>0</xm:f>
              </x14:cfvo>
              <x14:cfvo type="num">
                <xm:f>0</xm:f>
              </x14:cfvo>
              <x14:cfvo type="num">
                <xm:f>1</xm:f>
              </x14:cfvo>
              <x14:cfIcon iconSet="3Symbols2" iconId="0"/>
              <x14:cfIcon iconSet="3Symbols2" iconId="0"/>
              <x14:cfIcon iconSet="3Symbols2" iconId="2"/>
            </x14:iconSet>
          </x14:cfRule>
          <xm:sqref>G9</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autoPageBreaks="0" fitToPage="1"/>
  </sheetPr>
  <dimension ref="A1:B66"/>
  <sheetViews>
    <sheetView workbookViewId="0">
      <pane ySplit="1" topLeftCell="A2" activePane="bottomLeft" state="frozen"/>
      <selection pane="bottomLeft" sqref="A1:B1"/>
    </sheetView>
  </sheetViews>
  <sheetFormatPr defaultColWidth="9.109375" defaultRowHeight="23.25" customHeight="1" x14ac:dyDescent="0.25"/>
  <cols>
    <col min="1" max="1" width="61.88671875" style="1" bestFit="1" customWidth="1"/>
    <col min="2" max="2" width="42.109375" style="1" customWidth="1"/>
  </cols>
  <sheetData>
    <row r="1" spans="1:2" ht="13.35" customHeight="1" x14ac:dyDescent="0.25">
      <c r="A1" s="82" t="s">
        <v>6</v>
      </c>
      <c r="B1" s="83"/>
    </row>
    <row r="2" spans="1:2" ht="13.2" x14ac:dyDescent="0.25">
      <c r="A2" s="84" t="s">
        <v>0</v>
      </c>
      <c r="B2" s="85"/>
    </row>
    <row r="3" spans="1:2" ht="13.2" x14ac:dyDescent="0.25">
      <c r="A3" s="86" t="s">
        <v>7</v>
      </c>
      <c r="B3" s="87"/>
    </row>
    <row r="4" spans="1:2" ht="13.2" x14ac:dyDescent="0.25">
      <c r="A4" s="2"/>
      <c r="B4" s="2" t="s">
        <v>1</v>
      </c>
    </row>
    <row r="5" spans="1:2" ht="34.5" customHeight="1" x14ac:dyDescent="0.25">
      <c r="A5" s="3" t="s">
        <v>243</v>
      </c>
      <c r="B5" s="65"/>
    </row>
    <row r="6" spans="1:2" ht="33.75" customHeight="1" x14ac:dyDescent="0.25">
      <c r="A6" s="3" t="s">
        <v>2</v>
      </c>
      <c r="B6" s="66"/>
    </row>
    <row r="7" spans="1:2" ht="13.2" x14ac:dyDescent="0.25">
      <c r="A7" s="3" t="s">
        <v>3</v>
      </c>
      <c r="B7" s="67"/>
    </row>
    <row r="8" spans="1:2" s="72" customFormat="1" ht="21.75" customHeight="1" x14ac:dyDescent="0.25">
      <c r="A8" s="84" t="s">
        <v>43</v>
      </c>
      <c r="B8" s="88"/>
    </row>
    <row r="9" spans="1:2" s="71" customFormat="1" ht="33.75" customHeight="1" x14ac:dyDescent="0.25">
      <c r="A9" s="73" t="s">
        <v>247</v>
      </c>
      <c r="B9" s="74"/>
    </row>
    <row r="10" spans="1:2" s="71" customFormat="1" ht="16.5" customHeight="1" x14ac:dyDescent="0.25">
      <c r="A10" s="73" t="s">
        <v>248</v>
      </c>
      <c r="B10" s="75"/>
    </row>
    <row r="11" spans="1:2" s="71" customFormat="1" ht="13.2" x14ac:dyDescent="0.25">
      <c r="A11" s="73" t="s">
        <v>249</v>
      </c>
      <c r="B11" s="75"/>
    </row>
    <row r="12" spans="1:2" s="71" customFormat="1" ht="13.2" x14ac:dyDescent="0.25">
      <c r="A12" s="73" t="s">
        <v>250</v>
      </c>
      <c r="B12" s="75"/>
    </row>
    <row r="13" spans="1:2" s="71" customFormat="1" ht="15" customHeight="1" x14ac:dyDescent="0.25">
      <c r="A13" s="73" t="s">
        <v>251</v>
      </c>
      <c r="B13" s="75"/>
    </row>
    <row r="14" spans="1:2" s="71" customFormat="1" ht="24" customHeight="1" x14ac:dyDescent="0.25">
      <c r="A14" s="73" t="s">
        <v>252</v>
      </c>
      <c r="B14" s="75"/>
    </row>
    <row r="15" spans="1:2" ht="18" customHeight="1" x14ac:dyDescent="0.25">
      <c r="A15" s="84" t="s">
        <v>8</v>
      </c>
      <c r="B15" s="88"/>
    </row>
    <row r="16" spans="1:2" ht="13.2" x14ac:dyDescent="0.25">
      <c r="A16" s="4" t="s">
        <v>57</v>
      </c>
      <c r="B16" s="67"/>
    </row>
    <row r="17" spans="1:2" s="72" customFormat="1" ht="13.2" x14ac:dyDescent="0.25">
      <c r="A17" s="84" t="s">
        <v>39</v>
      </c>
      <c r="B17" s="88"/>
    </row>
    <row r="18" spans="1:2" ht="13.2" x14ac:dyDescent="0.25">
      <c r="A18" s="4" t="s">
        <v>9</v>
      </c>
      <c r="B18" s="67"/>
    </row>
    <row r="19" spans="1:2" ht="13.2" x14ac:dyDescent="0.25">
      <c r="A19" s="4" t="s">
        <v>10</v>
      </c>
      <c r="B19" s="67"/>
    </row>
    <row r="20" spans="1:2" ht="13.2" x14ac:dyDescent="0.25">
      <c r="A20" s="4" t="s">
        <v>11</v>
      </c>
      <c r="B20" s="67"/>
    </row>
    <row r="21" spans="1:2" ht="21" x14ac:dyDescent="0.25">
      <c r="A21" s="4" t="s">
        <v>12</v>
      </c>
      <c r="B21" s="67"/>
    </row>
    <row r="22" spans="1:2" ht="13.2" x14ac:dyDescent="0.25">
      <c r="A22" s="4" t="s">
        <v>13</v>
      </c>
      <c r="B22" s="67"/>
    </row>
    <row r="23" spans="1:2" ht="24" customHeight="1" x14ac:dyDescent="0.25">
      <c r="A23" s="4" t="s">
        <v>14</v>
      </c>
      <c r="B23" s="67"/>
    </row>
    <row r="24" spans="1:2" ht="13.2" x14ac:dyDescent="0.25">
      <c r="A24" s="4" t="s">
        <v>59</v>
      </c>
      <c r="B24" s="67"/>
    </row>
    <row r="25" spans="1:2" ht="13.2" x14ac:dyDescent="0.25">
      <c r="A25" s="4" t="s">
        <v>40</v>
      </c>
      <c r="B25" s="67"/>
    </row>
    <row r="26" spans="1:2" ht="13.2" x14ac:dyDescent="0.25">
      <c r="A26" s="4" t="s">
        <v>15</v>
      </c>
      <c r="B26" s="67"/>
    </row>
    <row r="27" spans="1:2" ht="26.25" customHeight="1" x14ac:dyDescent="0.25">
      <c r="A27" s="4" t="s">
        <v>38</v>
      </c>
      <c r="B27" s="67"/>
    </row>
    <row r="28" spans="1:2" s="71" customFormat="1" ht="12" customHeight="1" x14ac:dyDescent="0.25">
      <c r="A28" s="73" t="s">
        <v>336</v>
      </c>
      <c r="B28" s="75"/>
    </row>
    <row r="29" spans="1:2" s="71" customFormat="1" ht="12.75" customHeight="1" x14ac:dyDescent="0.25">
      <c r="A29" s="73" t="s">
        <v>337</v>
      </c>
      <c r="B29" s="75"/>
    </row>
    <row r="30" spans="1:2" s="71" customFormat="1" ht="22.5" customHeight="1" x14ac:dyDescent="0.25">
      <c r="A30" s="73" t="s">
        <v>338</v>
      </c>
      <c r="B30" s="75"/>
    </row>
    <row r="31" spans="1:2" s="71" customFormat="1" ht="22.5" customHeight="1" x14ac:dyDescent="0.25">
      <c r="A31" s="73" t="s">
        <v>339</v>
      </c>
      <c r="B31" s="75"/>
    </row>
    <row r="32" spans="1:2" s="71" customFormat="1" ht="15" customHeight="1" x14ac:dyDescent="0.25">
      <c r="A32" s="73" t="s">
        <v>340</v>
      </c>
      <c r="B32" s="75"/>
    </row>
    <row r="33" spans="1:2" s="71" customFormat="1" ht="13.2" x14ac:dyDescent="0.25">
      <c r="A33" s="73" t="s">
        <v>253</v>
      </c>
      <c r="B33" s="75"/>
    </row>
    <row r="34" spans="1:2" ht="13.2" x14ac:dyDescent="0.25">
      <c r="A34" s="84" t="s">
        <v>16</v>
      </c>
      <c r="B34" s="85"/>
    </row>
    <row r="35" spans="1:2" ht="13.2" x14ac:dyDescent="0.25">
      <c r="A35" s="4" t="s">
        <v>17</v>
      </c>
      <c r="B35" s="67"/>
    </row>
    <row r="36" spans="1:2" ht="13.2" x14ac:dyDescent="0.25">
      <c r="A36" s="4" t="s">
        <v>18</v>
      </c>
      <c r="B36" s="67"/>
    </row>
    <row r="37" spans="1:2" ht="13.2" x14ac:dyDescent="0.25">
      <c r="A37" s="4" t="s">
        <v>19</v>
      </c>
      <c r="B37" s="67"/>
    </row>
    <row r="38" spans="1:2" ht="13.2" x14ac:dyDescent="0.25">
      <c r="A38" s="89" t="s">
        <v>4</v>
      </c>
      <c r="B38" s="90"/>
    </row>
    <row r="39" spans="1:2" ht="13.2" x14ac:dyDescent="0.25">
      <c r="A39" s="4" t="s">
        <v>20</v>
      </c>
      <c r="B39" s="67"/>
    </row>
    <row r="40" spans="1:2" ht="13.2" x14ac:dyDescent="0.25">
      <c r="A40" s="4" t="s">
        <v>21</v>
      </c>
      <c r="B40" s="67"/>
    </row>
    <row r="41" spans="1:2" ht="13.2" x14ac:dyDescent="0.25">
      <c r="A41" s="4" t="s">
        <v>22</v>
      </c>
      <c r="B41" s="67"/>
    </row>
    <row r="42" spans="1:2" ht="13.2" x14ac:dyDescent="0.25">
      <c r="A42" s="4" t="s">
        <v>23</v>
      </c>
      <c r="B42" s="67"/>
    </row>
    <row r="43" spans="1:2" ht="13.2" x14ac:dyDescent="0.25">
      <c r="A43" s="4" t="s">
        <v>24</v>
      </c>
      <c r="B43" s="67"/>
    </row>
    <row r="44" spans="1:2" ht="13.2" x14ac:dyDescent="0.25">
      <c r="A44" s="4" t="s">
        <v>25</v>
      </c>
      <c r="B44" s="67"/>
    </row>
    <row r="45" spans="1:2" ht="13.2" x14ac:dyDescent="0.25">
      <c r="A45" s="4" t="s">
        <v>26</v>
      </c>
      <c r="B45" s="67"/>
    </row>
    <row r="46" spans="1:2" ht="13.2" x14ac:dyDescent="0.25">
      <c r="A46" s="4" t="s">
        <v>27</v>
      </c>
      <c r="B46" s="67"/>
    </row>
    <row r="47" spans="1:2" ht="13.2" x14ac:dyDescent="0.25">
      <c r="A47" s="4" t="s">
        <v>61</v>
      </c>
      <c r="B47" s="67"/>
    </row>
    <row r="48" spans="1:2" ht="13.2" x14ac:dyDescent="0.25">
      <c r="A48" s="4" t="s">
        <v>28</v>
      </c>
      <c r="B48" s="67"/>
    </row>
    <row r="49" spans="1:2" ht="13.2" x14ac:dyDescent="0.25">
      <c r="A49" s="4" t="s">
        <v>29</v>
      </c>
      <c r="B49" s="67"/>
    </row>
    <row r="50" spans="1:2" ht="13.2" x14ac:dyDescent="0.25">
      <c r="A50" s="4" t="s">
        <v>30</v>
      </c>
      <c r="B50" s="67"/>
    </row>
    <row r="51" spans="1:2" ht="13.2" x14ac:dyDescent="0.25">
      <c r="A51" s="84" t="s">
        <v>31</v>
      </c>
      <c r="B51" s="85"/>
    </row>
    <row r="52" spans="1:2" ht="28.5" customHeight="1" x14ac:dyDescent="0.25">
      <c r="A52" s="4" t="s">
        <v>41</v>
      </c>
      <c r="B52" s="68"/>
    </row>
    <row r="53" spans="1:2" ht="31.5" customHeight="1" x14ac:dyDescent="0.25">
      <c r="A53" s="4" t="s">
        <v>37</v>
      </c>
      <c r="B53" s="68"/>
    </row>
    <row r="54" spans="1:2" ht="31.5" customHeight="1" x14ac:dyDescent="0.25">
      <c r="A54" s="4" t="s">
        <v>32</v>
      </c>
      <c r="B54" s="69"/>
    </row>
    <row r="55" spans="1:2" s="71" customFormat="1" ht="31.5" customHeight="1" x14ac:dyDescent="0.25">
      <c r="A55" s="73" t="s">
        <v>58</v>
      </c>
      <c r="B55" s="74"/>
    </row>
    <row r="56" spans="1:2" ht="30" customHeight="1" x14ac:dyDescent="0.25">
      <c r="A56" s="4" t="s">
        <v>60</v>
      </c>
      <c r="B56" s="67"/>
    </row>
    <row r="57" spans="1:2" ht="13.2" x14ac:dyDescent="0.25">
      <c r="A57" s="84" t="s">
        <v>42</v>
      </c>
      <c r="B57" s="85"/>
    </row>
    <row r="58" spans="1:2" ht="28.5" customHeight="1" x14ac:dyDescent="0.25">
      <c r="A58" s="3" t="s">
        <v>5</v>
      </c>
      <c r="B58" s="70"/>
    </row>
    <row r="59" spans="1:2" ht="13.2" x14ac:dyDescent="0.25">
      <c r="A59" s="4" t="s">
        <v>33</v>
      </c>
      <c r="B59" s="67"/>
    </row>
    <row r="60" spans="1:2" ht="13.2" x14ac:dyDescent="0.25">
      <c r="A60" s="4" t="s">
        <v>34</v>
      </c>
      <c r="B60" s="67"/>
    </row>
    <row r="61" spans="1:2" ht="13.2" x14ac:dyDescent="0.25">
      <c r="A61" s="4" t="s">
        <v>35</v>
      </c>
      <c r="B61" s="67"/>
    </row>
    <row r="62" spans="1:2" ht="13.2" x14ac:dyDescent="0.25">
      <c r="A62" s="4" t="s">
        <v>36</v>
      </c>
      <c r="B62" s="67"/>
    </row>
    <row r="63" spans="1:2" ht="13.8" x14ac:dyDescent="0.25"/>
    <row r="64" spans="1:2" ht="13.8" x14ac:dyDescent="0.25"/>
    <row r="65" ht="13.8" x14ac:dyDescent="0.25"/>
    <row r="66" ht="13.8" x14ac:dyDescent="0.25"/>
  </sheetData>
  <sheetProtection algorithmName="SHA-512" hashValue="5ShPuuU69ICyF8701oVDnFa8R5HNKy4Hjvul4wwsII5OHhQq/LCKrqQBzSZPadXYJUVg1ED2fW976D/As2BEZg==" saltValue="BWs1O3EkipVDBtKeICf39A==" spinCount="100000" sheet="1" objects="1" scenarios="1"/>
  <mergeCells count="10">
    <mergeCell ref="A1:B1"/>
    <mergeCell ref="A57:B57"/>
    <mergeCell ref="A3:B3"/>
    <mergeCell ref="A2:B2"/>
    <mergeCell ref="A8:B8"/>
    <mergeCell ref="A15:B15"/>
    <mergeCell ref="A17:B17"/>
    <mergeCell ref="A34:B34"/>
    <mergeCell ref="A51:B51"/>
    <mergeCell ref="A38:B38"/>
  </mergeCells>
  <dataValidations count="4">
    <dataValidation type="textLength" allowBlank="1" showInputMessage="1" showErrorMessage="1" errorTitle="MCRR" error="Maximum length of 500 characters exceeded." sqref="B54">
      <formula1>0</formula1>
      <formula2>500</formula2>
    </dataValidation>
    <dataValidation type="decimal" allowBlank="1" showInputMessage="1" showErrorMessage="1" errorTitle="MCRR" error="Invalid Exchange Rate." sqref="B6">
      <formula1>0</formula1>
      <formula2>999999.999999</formula2>
    </dataValidation>
    <dataValidation type="whole" allowBlank="1" showInputMessage="1" showErrorMessage="1" errorTitle="MCRR" error="Invalid amount." sqref="B7 B10 B11 B12 B13 B14 B16 B18 B19 B20 B21 B47 B48 B49 B50 B26 B58 B28 B29 B30 B31 B32 B33 B59 B60 B61 B39 B40 B41 B62 B43 B44 B45 B46">
      <formula1>0</formula1>
      <formula2>999999999999999</formula2>
    </dataValidation>
    <dataValidation type="whole" allowBlank="1" showInputMessage="1" showErrorMessage="1" errorTitle="MCRR" error="Invalid amount." sqref="B22:B25 B27 B35 B36 B37 B42">
      <formula1>-999999999999999</formula1>
      <formula2>999999999999999</formula2>
    </dataValidation>
  </dataValidations>
  <pageMargins left="0.7" right="0.7" top="0.75" bottom="0.75" header="0.3" footer="0.3"/>
  <pageSetup paperSize="9" scale="62" orientation="portrait" r:id="rId1"/>
  <headerFooter alignWithMargins="0">
    <oddHeader>&amp;L&amp;"Times New Roman,Regular"&amp;12&amp;K000000Central Bank of Ireland - RESTRICTED</oddHeader>
    <evenHeader>&amp;L&amp;"Times New Roman,Regular"&amp;12&amp;K000000Central Bank of Ireland - RESTRICTED</evenHeader>
    <firstHeader>&amp;L&amp;"Times New Roman,Regular"&amp;12&amp;K000000Central Bank of Ireland - RESTRICTED</firstHeader>
  </headerFooter>
  <extLst>
    <ext xmlns:x14="http://schemas.microsoft.com/office/spreadsheetml/2009/9/main" uri="{CCE6A557-97BC-4b89-ADB6-D9C93CAAB3DF}">
      <x14:dataValidations xmlns:xm="http://schemas.microsoft.com/office/excel/2006/main" count="3">
        <x14:dataValidation type="list" allowBlank="1" showInputMessage="1" showErrorMessage="1">
          <x14:formula1>
            <xm:f>Lists!$C$2:$C$3</xm:f>
          </x14:formula1>
          <xm:sqref>B9</xm:sqref>
        </x14:dataValidation>
        <x14:dataValidation type="list" allowBlank="1" showInputMessage="1" showErrorMessage="1">
          <x14:formula1>
            <xm:f>Lists!$A$2:$A$162</xm:f>
          </x14:formula1>
          <xm:sqref>B5</xm:sqref>
        </x14:dataValidation>
        <x14:dataValidation type="list" allowBlank="1" showInputMessage="1" showErrorMessage="1">
          <x14:formula1>
            <xm:f>Lists!$E$2:$E$3</xm:f>
          </x14:formula1>
          <xm:sqref>B52:B53 B55:B56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autoPageBreaks="0"/>
  </sheetPr>
  <dimension ref="A1:D11"/>
  <sheetViews>
    <sheetView workbookViewId="0">
      <selection sqref="A1:D1"/>
    </sheetView>
  </sheetViews>
  <sheetFormatPr defaultRowHeight="13.2" x14ac:dyDescent="0.25"/>
  <cols>
    <col min="1" max="1" width="52.88671875" customWidth="1"/>
    <col min="2" max="4" width="30.5546875" customWidth="1"/>
  </cols>
  <sheetData>
    <row r="1" spans="1:4" ht="12.75" customHeight="1" x14ac:dyDescent="0.25">
      <c r="A1" s="91" t="s">
        <v>47</v>
      </c>
      <c r="B1" s="92"/>
      <c r="C1" s="92"/>
      <c r="D1" s="92"/>
    </row>
    <row r="2" spans="1:4" ht="12.75" customHeight="1" x14ac:dyDescent="0.25">
      <c r="A2" s="7"/>
      <c r="B2" s="93" t="s">
        <v>55</v>
      </c>
      <c r="C2" s="93"/>
      <c r="D2" s="8"/>
    </row>
    <row r="3" spans="1:4" x14ac:dyDescent="0.25">
      <c r="A3" s="5"/>
      <c r="B3" s="6" t="s">
        <v>44</v>
      </c>
      <c r="C3" s="6" t="s">
        <v>45</v>
      </c>
      <c r="D3" s="6" t="s">
        <v>46</v>
      </c>
    </row>
    <row r="4" spans="1:4" s="71" customFormat="1" x14ac:dyDescent="0.25">
      <c r="A4" s="73" t="s">
        <v>48</v>
      </c>
      <c r="B4" s="76"/>
      <c r="C4" s="76"/>
      <c r="D4" s="76"/>
    </row>
    <row r="5" spans="1:4" s="71" customFormat="1" x14ac:dyDescent="0.25">
      <c r="A5" s="73" t="s">
        <v>49</v>
      </c>
      <c r="B5" s="76"/>
      <c r="C5" s="76"/>
      <c r="D5" s="76"/>
    </row>
    <row r="6" spans="1:4" s="71" customFormat="1" ht="15.6" customHeight="1" x14ac:dyDescent="0.25">
      <c r="A6" s="73" t="s">
        <v>50</v>
      </c>
      <c r="B6" s="76"/>
      <c r="C6" s="76"/>
      <c r="D6" s="76"/>
    </row>
    <row r="7" spans="1:4" s="71" customFormat="1" x14ac:dyDescent="0.25">
      <c r="A7" s="73" t="s">
        <v>51</v>
      </c>
      <c r="B7" s="76"/>
      <c r="C7" s="76"/>
      <c r="D7" s="76"/>
    </row>
    <row r="8" spans="1:4" s="71" customFormat="1" x14ac:dyDescent="0.25">
      <c r="A8" s="73" t="s">
        <v>52</v>
      </c>
      <c r="B8" s="76"/>
      <c r="C8" s="76"/>
      <c r="D8" s="76"/>
    </row>
    <row r="9" spans="1:4" s="71" customFormat="1" x14ac:dyDescent="0.25">
      <c r="A9" s="73" t="s">
        <v>53</v>
      </c>
      <c r="B9" s="76"/>
      <c r="C9" s="76"/>
      <c r="D9" s="76"/>
    </row>
    <row r="10" spans="1:4" s="71" customFormat="1" x14ac:dyDescent="0.25">
      <c r="A10" s="73" t="s">
        <v>54</v>
      </c>
      <c r="B10" s="76"/>
      <c r="C10" s="76"/>
      <c r="D10" s="76"/>
    </row>
    <row r="11" spans="1:4" s="71" customFormat="1" x14ac:dyDescent="0.25">
      <c r="A11" s="73" t="s">
        <v>56</v>
      </c>
      <c r="B11" s="76"/>
      <c r="C11" s="76"/>
      <c r="D11" s="76"/>
    </row>
  </sheetData>
  <sheetProtection algorithmName="SHA-512" hashValue="4bZTrNBYaCblSLG6rawPOBsw6aV1jiG89wjy8jGfP0lE4s8duduagIJu+cGS5CuMXRDP8Zp68ZFBiEhkFNtIpA==" saltValue="BOKzTkjuoWgmL3cCnj/smw==" spinCount="100000" sheet="1" objects="1" scenarios="1"/>
  <mergeCells count="2">
    <mergeCell ref="A1:D1"/>
    <mergeCell ref="B2:C2"/>
  </mergeCells>
  <dataValidations count="1">
    <dataValidation type="whole" allowBlank="1" showInputMessage="1" showErrorMessage="1" errorTitle="Relevant Indicator Calculation" error="Invalid amount." sqref="B4:D11">
      <formula1>-999999999999999</formula1>
      <formula2>999999999999999</formula2>
    </dataValidation>
  </dataValidations>
  <pageMargins left="0.7" right="0.7" top="0.75" bottom="0.75" header="0.3" footer="0.3"/>
  <pageSetup paperSize="9" orientation="portrait" r:id="rId1"/>
  <headerFooter>
    <oddHeader>&amp;L&amp;"Times New Roman,Regular"&amp;12&amp;K000000Central Bank of Ireland - RESTRICTED</oddHeader>
    <evenHeader>&amp;L&amp;"Times New Roman,Regular"&amp;12&amp;K000000Central Bank of Ireland - RESTRICTED</evenHeader>
    <firstHeader>&amp;L&amp;"Times New Roman,Regular"&amp;12&amp;K000000Central Bank of Ireland - RESTRICTED</first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autoPageBreaks="0"/>
  </sheetPr>
  <dimension ref="A1:F152"/>
  <sheetViews>
    <sheetView workbookViewId="0">
      <pane ySplit="1" topLeftCell="A2" activePane="bottomLeft" state="frozen"/>
      <selection pane="bottomLeft"/>
    </sheetView>
  </sheetViews>
  <sheetFormatPr defaultColWidth="8.88671875" defaultRowHeight="13.2" x14ac:dyDescent="0.25"/>
  <cols>
    <col min="1" max="1" width="25.21875" style="10" bestFit="1" customWidth="1"/>
    <col min="2" max="2" width="29.6640625" style="10" bestFit="1" customWidth="1"/>
    <col min="3" max="3" width="30.21875" style="56" bestFit="1" customWidth="1"/>
    <col min="4" max="4" width="13.6640625" style="10" bestFit="1" customWidth="1"/>
    <col min="5" max="5" width="42.5546875" style="10" customWidth="1"/>
    <col min="6" max="6" width="13.77734375" style="10" bestFit="1" customWidth="1"/>
    <col min="7" max="16384" width="8.88671875" style="10"/>
  </cols>
  <sheetData>
    <row r="1" spans="1:6" ht="14.4" x14ac:dyDescent="0.3">
      <c r="A1" s="45" t="s">
        <v>70</v>
      </c>
      <c r="B1" s="45" t="s">
        <v>71</v>
      </c>
      <c r="C1" s="54" t="s">
        <v>72</v>
      </c>
      <c r="D1" s="46" t="s">
        <v>73</v>
      </c>
      <c r="E1" s="46" t="s">
        <v>74</v>
      </c>
      <c r="F1" s="46" t="s">
        <v>75</v>
      </c>
    </row>
    <row r="2" spans="1:6" ht="14.4" x14ac:dyDescent="0.3">
      <c r="A2" s="47" t="s">
        <v>77</v>
      </c>
      <c r="B2" s="48" t="s">
        <v>256</v>
      </c>
      <c r="C2" s="55">
        <f>MCRR!B5</f>
        <v>0</v>
      </c>
      <c r="D2" s="49" t="s">
        <v>76</v>
      </c>
      <c r="E2" s="49" t="str">
        <f>IF(ISBLANK(MCRR!B5),"Value is mandatory","")</f>
        <v>Value is mandatory</v>
      </c>
      <c r="F2" s="50">
        <f>IF(ISBLANK(MCRR!B5),0,1)</f>
        <v>0</v>
      </c>
    </row>
    <row r="3" spans="1:6" ht="14.4" x14ac:dyDescent="0.3">
      <c r="A3" s="47" t="s">
        <v>77</v>
      </c>
      <c r="B3" s="48" t="s">
        <v>254</v>
      </c>
      <c r="C3" s="55">
        <f>MCRR!B6</f>
        <v>0</v>
      </c>
      <c r="D3" s="49" t="s">
        <v>76</v>
      </c>
      <c r="E3" s="49" t="str">
        <f>IF(MCRR!B6&lt;0,"Value must not be negative","")</f>
        <v/>
      </c>
      <c r="F3" s="50">
        <f>IF(MCRR!B6&lt;0,0,1)</f>
        <v>1</v>
      </c>
    </row>
    <row r="4" spans="1:6" ht="14.4" x14ac:dyDescent="0.3">
      <c r="A4" s="47" t="s">
        <v>77</v>
      </c>
      <c r="B4" s="48" t="s">
        <v>254</v>
      </c>
      <c r="C4" s="55">
        <f>MCRR!B6</f>
        <v>0</v>
      </c>
      <c r="D4" s="49" t="s">
        <v>76</v>
      </c>
      <c r="E4" s="49" t="str">
        <f>IF(ISBLANK(MCRR!B6),"Value is mandatory","")</f>
        <v>Value is mandatory</v>
      </c>
      <c r="F4" s="50">
        <f>IF(ISBLANK(MCRR!B6),0,1)</f>
        <v>0</v>
      </c>
    </row>
    <row r="5" spans="1:6" ht="14.4" x14ac:dyDescent="0.3">
      <c r="A5" s="47" t="s">
        <v>77</v>
      </c>
      <c r="B5" s="48" t="s">
        <v>254</v>
      </c>
      <c r="C5" s="55">
        <f>MCRR!B6</f>
        <v>0</v>
      </c>
      <c r="D5" s="49" t="s">
        <v>76</v>
      </c>
      <c r="E5" s="49" t="str">
        <f>IF(ISNUMBER(C5),"","Value must be numeric")</f>
        <v/>
      </c>
      <c r="F5" s="50">
        <f>IF(ISNUMBER(C5),1,0)</f>
        <v>1</v>
      </c>
    </row>
    <row r="6" spans="1:6" ht="14.4" x14ac:dyDescent="0.3">
      <c r="A6" s="47" t="s">
        <v>77</v>
      </c>
      <c r="B6" s="48" t="s">
        <v>255</v>
      </c>
      <c r="C6" s="55">
        <f>MCRR!B7</f>
        <v>0</v>
      </c>
      <c r="D6" s="49" t="s">
        <v>76</v>
      </c>
      <c r="E6" s="49" t="str">
        <f>IF(MCRR!B7&lt;0,"Value must not be negative","")</f>
        <v/>
      </c>
      <c r="F6" s="50">
        <f>IF(MCRR!B7&lt;0,0,1)</f>
        <v>1</v>
      </c>
    </row>
    <row r="7" spans="1:6" ht="14.4" x14ac:dyDescent="0.3">
      <c r="A7" s="47" t="s">
        <v>77</v>
      </c>
      <c r="B7" s="48" t="s">
        <v>255</v>
      </c>
      <c r="C7" s="55">
        <f>MCRR!B7</f>
        <v>0</v>
      </c>
      <c r="D7" s="49" t="s">
        <v>76</v>
      </c>
      <c r="E7" s="49" t="str">
        <f>IF(ISBLANK(MCRR!B7),"Value is mandatory","")</f>
        <v>Value is mandatory</v>
      </c>
      <c r="F7" s="50">
        <f>IF(ISBLANK(MCRR!B7),0,1)</f>
        <v>0</v>
      </c>
    </row>
    <row r="8" spans="1:6" ht="14.4" x14ac:dyDescent="0.3">
      <c r="A8" s="47" t="s">
        <v>77</v>
      </c>
      <c r="B8" s="48" t="s">
        <v>255</v>
      </c>
      <c r="C8" s="55">
        <f>MCRR!B7</f>
        <v>0</v>
      </c>
      <c r="D8" s="49" t="s">
        <v>76</v>
      </c>
      <c r="E8" s="49" t="str">
        <f>IF(ISNUMBER(C8),"","Value must be numeric")</f>
        <v/>
      </c>
      <c r="F8" s="50">
        <f>IF(ISNUMBER(C8),1,0)</f>
        <v>1</v>
      </c>
    </row>
    <row r="9" spans="1:6" ht="14.4" x14ac:dyDescent="0.3">
      <c r="A9" s="47" t="s">
        <v>77</v>
      </c>
      <c r="B9" s="48" t="s">
        <v>257</v>
      </c>
      <c r="C9" s="55">
        <f>MCRR!B9</f>
        <v>0</v>
      </c>
      <c r="D9" s="49" t="s">
        <v>76</v>
      </c>
      <c r="E9" s="49" t="str">
        <f>IF(ISBLANK(MCRR!B9),"Value is mandatory","")</f>
        <v>Value is mandatory</v>
      </c>
      <c r="F9" s="50">
        <f>IF(ISBLANK(MCRR!B9),0,1)</f>
        <v>0</v>
      </c>
    </row>
    <row r="10" spans="1:6" ht="14.4" x14ac:dyDescent="0.3">
      <c r="A10" s="47" t="s">
        <v>77</v>
      </c>
      <c r="B10" s="48" t="s">
        <v>258</v>
      </c>
      <c r="C10" s="55">
        <f>MCRR!B10</f>
        <v>0</v>
      </c>
      <c r="D10" s="49" t="s">
        <v>76</v>
      </c>
      <c r="E10" s="49" t="str">
        <f>IF(MCRR!B10&lt;0,"Value must not be negative","")</f>
        <v/>
      </c>
      <c r="F10" s="50">
        <f>IF(MCRR!B10&lt;0,0,1)</f>
        <v>1</v>
      </c>
    </row>
    <row r="11" spans="1:6" ht="14.4" x14ac:dyDescent="0.3">
      <c r="A11" s="47" t="s">
        <v>77</v>
      </c>
      <c r="B11" s="48" t="s">
        <v>258</v>
      </c>
      <c r="C11" s="55">
        <f>MCRR!B10</f>
        <v>0</v>
      </c>
      <c r="D11" s="49" t="s">
        <v>76</v>
      </c>
      <c r="E11" s="49" t="str">
        <f>IF(ISBLANK(MCRR!B10),"Value is mandatory","")</f>
        <v>Value is mandatory</v>
      </c>
      <c r="F11" s="50">
        <f>IF(ISBLANK(MCRR!B10),0,1)</f>
        <v>0</v>
      </c>
    </row>
    <row r="12" spans="1:6" ht="14.4" x14ac:dyDescent="0.3">
      <c r="A12" s="47" t="s">
        <v>77</v>
      </c>
      <c r="B12" s="48" t="s">
        <v>258</v>
      </c>
      <c r="C12" s="55">
        <f>MCRR!B10</f>
        <v>0</v>
      </c>
      <c r="D12" s="49" t="s">
        <v>76</v>
      </c>
      <c r="E12" s="49" t="str">
        <f>IF(ISNUMBER(C12),"","Value must be numeric")</f>
        <v/>
      </c>
      <c r="F12" s="50">
        <f>IF(ISNUMBER(C12),1,0)</f>
        <v>1</v>
      </c>
    </row>
    <row r="13" spans="1:6" ht="14.4" x14ac:dyDescent="0.3">
      <c r="A13" s="47" t="s">
        <v>77</v>
      </c>
      <c r="B13" s="48" t="s">
        <v>260</v>
      </c>
      <c r="C13" s="55">
        <f>MCRR!B11</f>
        <v>0</v>
      </c>
      <c r="D13" s="49" t="s">
        <v>76</v>
      </c>
      <c r="E13" s="49" t="str">
        <f>IF(MCRR!B11&lt;0,"Value must not be negative","")</f>
        <v/>
      </c>
      <c r="F13" s="50">
        <f>IF(MCRR!B11&lt;0,0,1)</f>
        <v>1</v>
      </c>
    </row>
    <row r="14" spans="1:6" ht="14.4" x14ac:dyDescent="0.3">
      <c r="A14" s="47" t="s">
        <v>77</v>
      </c>
      <c r="B14" s="48" t="s">
        <v>260</v>
      </c>
      <c r="C14" s="55">
        <f>MCRR!B11</f>
        <v>0</v>
      </c>
      <c r="D14" s="49" t="s">
        <v>76</v>
      </c>
      <c r="E14" s="49" t="str">
        <f>IF(ISBLANK(MCRR!B11),"Value is mandatory","")</f>
        <v>Value is mandatory</v>
      </c>
      <c r="F14" s="50">
        <f>IF(ISBLANK(MCRR!B11),0,1)</f>
        <v>0</v>
      </c>
    </row>
    <row r="15" spans="1:6" ht="14.4" x14ac:dyDescent="0.3">
      <c r="A15" s="47" t="s">
        <v>77</v>
      </c>
      <c r="B15" s="48" t="s">
        <v>260</v>
      </c>
      <c r="C15" s="55">
        <f>MCRR!B11</f>
        <v>0</v>
      </c>
      <c r="D15" s="49" t="s">
        <v>76</v>
      </c>
      <c r="E15" s="49" t="str">
        <f>IF(ISNUMBER(C15),"","Value must be numeric")</f>
        <v/>
      </c>
      <c r="F15" s="50">
        <f>IF(ISNUMBER(C15),1,0)</f>
        <v>1</v>
      </c>
    </row>
    <row r="16" spans="1:6" ht="14.4" x14ac:dyDescent="0.3">
      <c r="A16" s="47" t="s">
        <v>77</v>
      </c>
      <c r="B16" s="48" t="s">
        <v>261</v>
      </c>
      <c r="C16" s="55">
        <f>MCRR!B12</f>
        <v>0</v>
      </c>
      <c r="D16" s="49" t="s">
        <v>76</v>
      </c>
      <c r="E16" s="49" t="str">
        <f>IF(MCRR!B12&lt;0,"Value must not be negative","")</f>
        <v/>
      </c>
      <c r="F16" s="50">
        <f>IF(MCRR!B12&lt;0,0,1)</f>
        <v>1</v>
      </c>
    </row>
    <row r="17" spans="1:6" ht="14.4" x14ac:dyDescent="0.3">
      <c r="A17" s="47" t="s">
        <v>77</v>
      </c>
      <c r="B17" s="48" t="s">
        <v>261</v>
      </c>
      <c r="C17" s="55">
        <f>MCRR!B12</f>
        <v>0</v>
      </c>
      <c r="D17" s="49" t="s">
        <v>76</v>
      </c>
      <c r="E17" s="49" t="str">
        <f>IF(ISBLANK(MCRR!B12),"Value is mandatory","")</f>
        <v>Value is mandatory</v>
      </c>
      <c r="F17" s="50">
        <f>IF(ISBLANK(MCRR!B12),0,1)</f>
        <v>0</v>
      </c>
    </row>
    <row r="18" spans="1:6" ht="14.4" x14ac:dyDescent="0.3">
      <c r="A18" s="47" t="s">
        <v>77</v>
      </c>
      <c r="B18" s="48" t="s">
        <v>261</v>
      </c>
      <c r="C18" s="55">
        <f>MCRR!B12</f>
        <v>0</v>
      </c>
      <c r="D18" s="49" t="s">
        <v>76</v>
      </c>
      <c r="E18" s="49" t="str">
        <f>IF(ISNUMBER(C18),"","Value must be numeric")</f>
        <v/>
      </c>
      <c r="F18" s="50">
        <f>IF(ISNUMBER(C18),1,0)</f>
        <v>1</v>
      </c>
    </row>
    <row r="19" spans="1:6" ht="14.4" x14ac:dyDescent="0.3">
      <c r="A19" s="47" t="s">
        <v>77</v>
      </c>
      <c r="B19" s="48" t="s">
        <v>259</v>
      </c>
      <c r="C19" s="55">
        <f>MCRR!B13</f>
        <v>0</v>
      </c>
      <c r="D19" s="49" t="s">
        <v>76</v>
      </c>
      <c r="E19" s="49" t="str">
        <f>IF(MCRR!B13&lt;0,"Value must not be negative","")</f>
        <v/>
      </c>
      <c r="F19" s="50">
        <f>IF(MCRR!B13&lt;0,0,1)</f>
        <v>1</v>
      </c>
    </row>
    <row r="20" spans="1:6" ht="14.4" x14ac:dyDescent="0.3">
      <c r="A20" s="47" t="s">
        <v>77</v>
      </c>
      <c r="B20" s="48" t="s">
        <v>259</v>
      </c>
      <c r="C20" s="55">
        <f>MCRR!B13</f>
        <v>0</v>
      </c>
      <c r="D20" s="49" t="s">
        <v>76</v>
      </c>
      <c r="E20" s="49" t="str">
        <f>IF(ISBLANK(MCRR!B13),"Value is mandatory","")</f>
        <v>Value is mandatory</v>
      </c>
      <c r="F20" s="50">
        <f>IF(ISBLANK(MCRR!B13),0,1)</f>
        <v>0</v>
      </c>
    </row>
    <row r="21" spans="1:6" ht="14.4" x14ac:dyDescent="0.3">
      <c r="A21" s="47" t="s">
        <v>77</v>
      </c>
      <c r="B21" s="48" t="s">
        <v>259</v>
      </c>
      <c r="C21" s="55">
        <f>MCRR!B13</f>
        <v>0</v>
      </c>
      <c r="D21" s="49" t="s">
        <v>76</v>
      </c>
      <c r="E21" s="49" t="str">
        <f>IF(ISNUMBER(C21),"","Value must be numeric")</f>
        <v/>
      </c>
      <c r="F21" s="50">
        <f>IF(ISNUMBER(C21),1,0)</f>
        <v>1</v>
      </c>
    </row>
    <row r="22" spans="1:6" ht="14.4" x14ac:dyDescent="0.3">
      <c r="A22" s="47" t="s">
        <v>77</v>
      </c>
      <c r="B22" s="48" t="s">
        <v>262</v>
      </c>
      <c r="C22" s="55">
        <f>MCRR!B14</f>
        <v>0</v>
      </c>
      <c r="D22" s="49" t="s">
        <v>76</v>
      </c>
      <c r="E22" s="49" t="str">
        <f>IF(MCRR!B14&lt;0,"Value must not be negative","")</f>
        <v/>
      </c>
      <c r="F22" s="50">
        <f>IF(MCRR!B14&lt;0,0,1)</f>
        <v>1</v>
      </c>
    </row>
    <row r="23" spans="1:6" ht="14.4" x14ac:dyDescent="0.3">
      <c r="A23" s="47" t="s">
        <v>77</v>
      </c>
      <c r="B23" s="48" t="s">
        <v>262</v>
      </c>
      <c r="C23" s="55">
        <f>MCRR!B14</f>
        <v>0</v>
      </c>
      <c r="D23" s="49" t="s">
        <v>76</v>
      </c>
      <c r="E23" s="49" t="str">
        <f>IF(ISBLANK(MCRR!B14),"Value is mandatory","")</f>
        <v>Value is mandatory</v>
      </c>
      <c r="F23" s="50">
        <f>IF(ISBLANK(MCRR!B14),0,1)</f>
        <v>0</v>
      </c>
    </row>
    <row r="24" spans="1:6" ht="14.4" x14ac:dyDescent="0.3">
      <c r="A24" s="47" t="s">
        <v>77</v>
      </c>
      <c r="B24" s="48" t="s">
        <v>262</v>
      </c>
      <c r="C24" s="55">
        <f>MCRR!B14</f>
        <v>0</v>
      </c>
      <c r="D24" s="49" t="s">
        <v>76</v>
      </c>
      <c r="E24" s="49" t="str">
        <f>IF(ISNUMBER(C24),"","Value must be numeric")</f>
        <v/>
      </c>
      <c r="F24" s="50">
        <f>IF(ISNUMBER(C24),1,0)</f>
        <v>1</v>
      </c>
    </row>
    <row r="25" spans="1:6" ht="14.4" x14ac:dyDescent="0.3">
      <c r="A25" s="47" t="s">
        <v>77</v>
      </c>
      <c r="B25" s="48" t="s">
        <v>263</v>
      </c>
      <c r="C25" s="55">
        <f>MCRR!B16</f>
        <v>0</v>
      </c>
      <c r="D25" s="49" t="s">
        <v>76</v>
      </c>
      <c r="E25" s="49" t="str">
        <f>IF(MCRR!B16&lt;0,"Value must not be negative","")</f>
        <v/>
      </c>
      <c r="F25" s="50">
        <f>IF(MCRR!B16&lt;0,0,1)</f>
        <v>1</v>
      </c>
    </row>
    <row r="26" spans="1:6" ht="14.4" x14ac:dyDescent="0.3">
      <c r="A26" s="47" t="s">
        <v>77</v>
      </c>
      <c r="B26" s="48" t="s">
        <v>263</v>
      </c>
      <c r="C26" s="55">
        <f>MCRR!B16</f>
        <v>0</v>
      </c>
      <c r="D26" s="49" t="s">
        <v>76</v>
      </c>
      <c r="E26" s="49" t="str">
        <f>IF(ISBLANK(MCRR!B16),"Value is mandatory","")</f>
        <v>Value is mandatory</v>
      </c>
      <c r="F26" s="50">
        <f>IF(ISBLANK(MCRR!B16),0,1)</f>
        <v>0</v>
      </c>
    </row>
    <row r="27" spans="1:6" ht="14.4" x14ac:dyDescent="0.3">
      <c r="A27" s="47" t="s">
        <v>77</v>
      </c>
      <c r="B27" s="48" t="s">
        <v>263</v>
      </c>
      <c r="C27" s="55">
        <f>MCRR!B16</f>
        <v>0</v>
      </c>
      <c r="D27" s="49" t="s">
        <v>76</v>
      </c>
      <c r="E27" s="49" t="str">
        <f>IF(ISNUMBER(C27),"","Value must be numeric")</f>
        <v/>
      </c>
      <c r="F27" s="50">
        <f>IF(ISNUMBER(C27),1,0)</f>
        <v>1</v>
      </c>
    </row>
    <row r="28" spans="1:6" ht="14.4" x14ac:dyDescent="0.3">
      <c r="A28" s="47" t="s">
        <v>77</v>
      </c>
      <c r="B28" s="48" t="s">
        <v>264</v>
      </c>
      <c r="C28" s="55">
        <f>MCRR!B18</f>
        <v>0</v>
      </c>
      <c r="D28" s="49" t="s">
        <v>76</v>
      </c>
      <c r="E28" s="49" t="str">
        <f>IF(MCRR!B18&lt;0,"Value must not be negative","")</f>
        <v/>
      </c>
      <c r="F28" s="50">
        <f>IF(MCRR!B18&lt;0,0,1)</f>
        <v>1</v>
      </c>
    </row>
    <row r="29" spans="1:6" ht="14.4" x14ac:dyDescent="0.3">
      <c r="A29" s="47" t="s">
        <v>77</v>
      </c>
      <c r="B29" s="48" t="s">
        <v>264</v>
      </c>
      <c r="C29" s="55">
        <f>MCRR!B18</f>
        <v>0</v>
      </c>
      <c r="D29" s="49" t="s">
        <v>76</v>
      </c>
      <c r="E29" s="49" t="str">
        <f>IF(ISBLANK(MCRR!B18),"Value is mandatory","")</f>
        <v>Value is mandatory</v>
      </c>
      <c r="F29" s="50">
        <f>IF(ISBLANK(MCRR!B18),0,1)</f>
        <v>0</v>
      </c>
    </row>
    <row r="30" spans="1:6" ht="14.4" x14ac:dyDescent="0.3">
      <c r="A30" s="47" t="s">
        <v>77</v>
      </c>
      <c r="B30" s="48" t="s">
        <v>264</v>
      </c>
      <c r="C30" s="55">
        <f>MCRR!B18</f>
        <v>0</v>
      </c>
      <c r="D30" s="49" t="s">
        <v>76</v>
      </c>
      <c r="E30" s="49" t="str">
        <f>IF(ISNUMBER(C30),"","Value must be numeric")</f>
        <v/>
      </c>
      <c r="F30" s="50">
        <f>IF(ISNUMBER(C30),1,0)</f>
        <v>1</v>
      </c>
    </row>
    <row r="31" spans="1:6" ht="14.4" x14ac:dyDescent="0.3">
      <c r="A31" s="47" t="s">
        <v>77</v>
      </c>
      <c r="B31" s="48" t="s">
        <v>265</v>
      </c>
      <c r="C31" s="55">
        <f>MCRR!B19</f>
        <v>0</v>
      </c>
      <c r="D31" s="49" t="s">
        <v>76</v>
      </c>
      <c r="E31" s="49" t="str">
        <f>IF(MCRR!B19&lt;0,"Value must not be negative","")</f>
        <v/>
      </c>
      <c r="F31" s="50">
        <f>IF(MCRR!B19&lt;0,0,1)</f>
        <v>1</v>
      </c>
    </row>
    <row r="32" spans="1:6" ht="14.4" x14ac:dyDescent="0.3">
      <c r="A32" s="47" t="s">
        <v>77</v>
      </c>
      <c r="B32" s="48" t="s">
        <v>265</v>
      </c>
      <c r="C32" s="55">
        <f>MCRR!B19</f>
        <v>0</v>
      </c>
      <c r="D32" s="49" t="s">
        <v>76</v>
      </c>
      <c r="E32" s="49" t="str">
        <f>IF(ISNUMBER(C32),"","Value must be numeric")</f>
        <v/>
      </c>
      <c r="F32" s="50">
        <f>IF(ISNUMBER(C32),1,0)</f>
        <v>1</v>
      </c>
    </row>
    <row r="33" spans="1:6" ht="14.4" x14ac:dyDescent="0.3">
      <c r="A33" s="47" t="s">
        <v>77</v>
      </c>
      <c r="B33" s="48" t="s">
        <v>266</v>
      </c>
      <c r="C33" s="55">
        <f>MCRR!B20</f>
        <v>0</v>
      </c>
      <c r="D33" s="49" t="s">
        <v>76</v>
      </c>
      <c r="E33" s="49" t="str">
        <f>IF(MCRR!B20&lt;0,"Value must not be negative","")</f>
        <v/>
      </c>
      <c r="F33" s="50">
        <f>IF(MCRR!B20&lt;0,0,1)</f>
        <v>1</v>
      </c>
    </row>
    <row r="34" spans="1:6" ht="14.4" x14ac:dyDescent="0.3">
      <c r="A34" s="47" t="s">
        <v>77</v>
      </c>
      <c r="B34" s="48" t="s">
        <v>266</v>
      </c>
      <c r="C34" s="55">
        <f>MCRR!B20</f>
        <v>0</v>
      </c>
      <c r="D34" s="49" t="s">
        <v>76</v>
      </c>
      <c r="E34" s="49" t="str">
        <f>IF(ISNUMBER(C34),"","Value must be numeric")</f>
        <v/>
      </c>
      <c r="F34" s="50">
        <f>IF(ISNUMBER(C34),1,0)</f>
        <v>1</v>
      </c>
    </row>
    <row r="35" spans="1:6" ht="14.4" x14ac:dyDescent="0.3">
      <c r="A35" s="47" t="s">
        <v>77</v>
      </c>
      <c r="B35" s="48" t="s">
        <v>267</v>
      </c>
      <c r="C35" s="55">
        <f>MCRR!B21</f>
        <v>0</v>
      </c>
      <c r="D35" s="49" t="s">
        <v>76</v>
      </c>
      <c r="E35" s="49" t="str">
        <f>IF(MCRR!B21&lt;0,"Value must not be negative","")</f>
        <v/>
      </c>
      <c r="F35" s="50">
        <f>IF(MCRR!B21&lt;0,0,1)</f>
        <v>1</v>
      </c>
    </row>
    <row r="36" spans="1:6" ht="14.4" x14ac:dyDescent="0.3">
      <c r="A36" s="47" t="s">
        <v>77</v>
      </c>
      <c r="B36" s="48" t="s">
        <v>267</v>
      </c>
      <c r="C36" s="55">
        <f>MCRR!B21</f>
        <v>0</v>
      </c>
      <c r="D36" s="49" t="s">
        <v>76</v>
      </c>
      <c r="E36" s="49" t="str">
        <f>IF(ISNUMBER(C36),"","Value must be numeric")</f>
        <v/>
      </c>
      <c r="F36" s="50">
        <f>IF(ISNUMBER(C36),1,0)</f>
        <v>1</v>
      </c>
    </row>
    <row r="37" spans="1:6" ht="14.4" x14ac:dyDescent="0.3">
      <c r="A37" s="47" t="s">
        <v>77</v>
      </c>
      <c r="B37" s="48" t="s">
        <v>268</v>
      </c>
      <c r="C37" s="55">
        <f>MCRR!B22</f>
        <v>0</v>
      </c>
      <c r="D37" s="49" t="s">
        <v>76</v>
      </c>
      <c r="E37" s="49" t="str">
        <f>IF(ISNUMBER(C37),"","Value must be numeric")</f>
        <v/>
      </c>
      <c r="F37" s="50">
        <f>IF(ISNUMBER(C37),1,0)</f>
        <v>1</v>
      </c>
    </row>
    <row r="38" spans="1:6" ht="14.4" x14ac:dyDescent="0.3">
      <c r="A38" s="47" t="s">
        <v>77</v>
      </c>
      <c r="B38" s="48" t="s">
        <v>269</v>
      </c>
      <c r="C38" s="55">
        <f>MCRR!B23</f>
        <v>0</v>
      </c>
      <c r="D38" s="49" t="s">
        <v>76</v>
      </c>
      <c r="E38" s="49" t="str">
        <f>IF(ISBLANK(MCRR!B23),"Value is mandatory","")</f>
        <v>Value is mandatory</v>
      </c>
      <c r="F38" s="50">
        <f>IF(ISBLANK(MCRR!B23),0,1)</f>
        <v>0</v>
      </c>
    </row>
    <row r="39" spans="1:6" ht="14.4" x14ac:dyDescent="0.3">
      <c r="A39" s="47" t="s">
        <v>77</v>
      </c>
      <c r="B39" s="48" t="s">
        <v>269</v>
      </c>
      <c r="C39" s="55">
        <f>MCRR!B23</f>
        <v>0</v>
      </c>
      <c r="D39" s="49" t="s">
        <v>76</v>
      </c>
      <c r="E39" s="49" t="str">
        <f>IF(ISNUMBER(C39),"","Value must be numeric")</f>
        <v/>
      </c>
      <c r="F39" s="50">
        <f>IF(ISNUMBER(C39),1,0)</f>
        <v>1</v>
      </c>
    </row>
    <row r="40" spans="1:6" ht="14.4" x14ac:dyDescent="0.3">
      <c r="A40" s="47" t="s">
        <v>77</v>
      </c>
      <c r="B40" s="48" t="s">
        <v>278</v>
      </c>
      <c r="C40" s="55">
        <f>MCRR!B24</f>
        <v>0</v>
      </c>
      <c r="D40" s="49" t="s">
        <v>76</v>
      </c>
      <c r="E40" s="49" t="str">
        <f>IF(ISNUMBER(C40),"","Value must be numeric")</f>
        <v/>
      </c>
      <c r="F40" s="50">
        <f>IF(ISNUMBER(C40),1,0)</f>
        <v>1</v>
      </c>
    </row>
    <row r="41" spans="1:6" ht="14.4" x14ac:dyDescent="0.3">
      <c r="A41" s="47" t="s">
        <v>77</v>
      </c>
      <c r="B41" s="48" t="s">
        <v>279</v>
      </c>
      <c r="C41" s="55">
        <f>MCRR!B25</f>
        <v>0</v>
      </c>
      <c r="D41" s="49" t="s">
        <v>76</v>
      </c>
      <c r="E41" s="49" t="str">
        <f>IF(ISNUMBER(C41),"","Value must be numeric")</f>
        <v/>
      </c>
      <c r="F41" s="50">
        <f>IF(ISNUMBER(C41),1,0)</f>
        <v>1</v>
      </c>
    </row>
    <row r="42" spans="1:6" ht="14.4" x14ac:dyDescent="0.3">
      <c r="A42" s="47" t="s">
        <v>77</v>
      </c>
      <c r="B42" s="48" t="s">
        <v>270</v>
      </c>
      <c r="C42" s="55">
        <f>MCRR!B26</f>
        <v>0</v>
      </c>
      <c r="D42" s="49" t="s">
        <v>76</v>
      </c>
      <c r="E42" s="49" t="str">
        <f>IF(MCRR!B26&lt;0,"Value must not be negative","")</f>
        <v/>
      </c>
      <c r="F42" s="50">
        <f>IF(MCRR!B26&lt;0,0,1)</f>
        <v>1</v>
      </c>
    </row>
    <row r="43" spans="1:6" ht="14.4" x14ac:dyDescent="0.3">
      <c r="A43" s="47" t="s">
        <v>77</v>
      </c>
      <c r="B43" s="48" t="s">
        <v>270</v>
      </c>
      <c r="C43" s="55">
        <f>MCRR!B26</f>
        <v>0</v>
      </c>
      <c r="D43" s="49" t="s">
        <v>76</v>
      </c>
      <c r="E43" s="49" t="str">
        <f>IF(ISBLANK(MCRR!B26),"Value is mandatory","")</f>
        <v>Value is mandatory</v>
      </c>
      <c r="F43" s="50">
        <f>IF(ISBLANK(MCRR!B26),0,1)</f>
        <v>0</v>
      </c>
    </row>
    <row r="44" spans="1:6" ht="14.4" x14ac:dyDescent="0.3">
      <c r="A44" s="47" t="s">
        <v>77</v>
      </c>
      <c r="B44" s="48" t="s">
        <v>270</v>
      </c>
      <c r="C44" s="55">
        <f>MCRR!B26</f>
        <v>0</v>
      </c>
      <c r="D44" s="49" t="s">
        <v>76</v>
      </c>
      <c r="E44" s="49" t="str">
        <f>IF(ISNUMBER(C44),"","Value must be numeric")</f>
        <v/>
      </c>
      <c r="F44" s="50">
        <f>IF(ISNUMBER(C44),1,0)</f>
        <v>1</v>
      </c>
    </row>
    <row r="45" spans="1:6" ht="14.4" x14ac:dyDescent="0.3">
      <c r="A45" s="47" t="s">
        <v>77</v>
      </c>
      <c r="B45" s="48" t="s">
        <v>280</v>
      </c>
      <c r="C45" s="55">
        <f>MCRR!B27</f>
        <v>0</v>
      </c>
      <c r="D45" s="49" t="s">
        <v>76</v>
      </c>
      <c r="E45" s="49" t="str">
        <f>IF(ISNUMBER(C45),"","Value must be numeric")</f>
        <v/>
      </c>
      <c r="F45" s="50">
        <f>IF(ISNUMBER(C45),1,0)</f>
        <v>1</v>
      </c>
    </row>
    <row r="46" spans="1:6" ht="14.4" x14ac:dyDescent="0.3">
      <c r="A46" s="47" t="s">
        <v>77</v>
      </c>
      <c r="B46" s="48" t="s">
        <v>281</v>
      </c>
      <c r="C46" s="55">
        <f>MCRR!B28</f>
        <v>0</v>
      </c>
      <c r="D46" s="49" t="s">
        <v>76</v>
      </c>
      <c r="E46" s="49" t="str">
        <f>IF(MCRR!B28&lt;0,"Value must not be negative","")</f>
        <v/>
      </c>
      <c r="F46" s="50">
        <f>IF(MCRR!B28&lt;0,0,1)</f>
        <v>1</v>
      </c>
    </row>
    <row r="47" spans="1:6" ht="14.4" x14ac:dyDescent="0.3">
      <c r="A47" s="47" t="s">
        <v>77</v>
      </c>
      <c r="B47" s="48" t="s">
        <v>281</v>
      </c>
      <c r="C47" s="55">
        <f>MCRR!B28</f>
        <v>0</v>
      </c>
      <c r="D47" s="49" t="s">
        <v>76</v>
      </c>
      <c r="E47" s="49" t="str">
        <f>IF(ISNUMBER(C47),"","Value must be numeric")</f>
        <v/>
      </c>
      <c r="F47" s="50">
        <f>IF(ISNUMBER(C47),1,0)</f>
        <v>1</v>
      </c>
    </row>
    <row r="48" spans="1:6" ht="14.4" x14ac:dyDescent="0.3">
      <c r="A48" s="47" t="s">
        <v>77</v>
      </c>
      <c r="B48" s="48" t="s">
        <v>282</v>
      </c>
      <c r="C48" s="55">
        <f>MCRR!B29</f>
        <v>0</v>
      </c>
      <c r="D48" s="49" t="s">
        <v>76</v>
      </c>
      <c r="E48" s="49" t="str">
        <f>IF(MCRR!B29&lt;0,"Value must not be negative","")</f>
        <v/>
      </c>
      <c r="F48" s="50">
        <f>IF(MCRR!B29&lt;0,0,1)</f>
        <v>1</v>
      </c>
    </row>
    <row r="49" spans="1:6" ht="14.4" x14ac:dyDescent="0.3">
      <c r="A49" s="47" t="s">
        <v>77</v>
      </c>
      <c r="B49" s="48" t="s">
        <v>282</v>
      </c>
      <c r="C49" s="55">
        <f>MCRR!B29</f>
        <v>0</v>
      </c>
      <c r="D49" s="49" t="s">
        <v>76</v>
      </c>
      <c r="E49" s="49" t="str">
        <f>IF(ISNUMBER(C49),"","Value must be numeric")</f>
        <v/>
      </c>
      <c r="F49" s="50">
        <f>IF(ISNUMBER(C49),1,0)</f>
        <v>1</v>
      </c>
    </row>
    <row r="50" spans="1:6" ht="14.4" x14ac:dyDescent="0.3">
      <c r="A50" s="47" t="s">
        <v>77</v>
      </c>
      <c r="B50" s="48" t="s">
        <v>283</v>
      </c>
      <c r="C50" s="55">
        <f>MCRR!B30</f>
        <v>0</v>
      </c>
      <c r="D50" s="49" t="s">
        <v>76</v>
      </c>
      <c r="E50" s="49" t="str">
        <f>IF(MCRR!B30&lt;0,"Value must not be negative","")</f>
        <v/>
      </c>
      <c r="F50" s="50">
        <f>IF(MCRR!B30&lt;0,0,1)</f>
        <v>1</v>
      </c>
    </row>
    <row r="51" spans="1:6" ht="14.4" x14ac:dyDescent="0.3">
      <c r="A51" s="47" t="s">
        <v>77</v>
      </c>
      <c r="B51" s="48" t="s">
        <v>283</v>
      </c>
      <c r="C51" s="55">
        <f>MCRR!B30</f>
        <v>0</v>
      </c>
      <c r="D51" s="49" t="s">
        <v>76</v>
      </c>
      <c r="E51" s="49" t="str">
        <f>IF(ISNUMBER(C51),"","Value must be numeric")</f>
        <v/>
      </c>
      <c r="F51" s="50">
        <f>IF(ISNUMBER(C51),1,0)</f>
        <v>1</v>
      </c>
    </row>
    <row r="52" spans="1:6" ht="14.4" x14ac:dyDescent="0.3">
      <c r="A52" s="47" t="s">
        <v>77</v>
      </c>
      <c r="B52" s="48" t="s">
        <v>284</v>
      </c>
      <c r="C52" s="55">
        <f>MCRR!B31</f>
        <v>0</v>
      </c>
      <c r="D52" s="49" t="s">
        <v>76</v>
      </c>
      <c r="E52" s="49" t="str">
        <f>IF(MCRR!B31&lt;0,"Value must not be negative","")</f>
        <v/>
      </c>
      <c r="F52" s="50">
        <f>IF(MCRR!B31&lt;0,0,1)</f>
        <v>1</v>
      </c>
    </row>
    <row r="53" spans="1:6" ht="14.4" x14ac:dyDescent="0.3">
      <c r="A53" s="47" t="s">
        <v>77</v>
      </c>
      <c r="B53" s="48" t="s">
        <v>284</v>
      </c>
      <c r="C53" s="55">
        <f>MCRR!B31</f>
        <v>0</v>
      </c>
      <c r="D53" s="49" t="s">
        <v>76</v>
      </c>
      <c r="E53" s="49" t="str">
        <f>IF(ISNUMBER(C53),"","Value must be numeric")</f>
        <v/>
      </c>
      <c r="F53" s="50">
        <f>IF(ISNUMBER(C53),1,0)</f>
        <v>1</v>
      </c>
    </row>
    <row r="54" spans="1:6" ht="14.4" x14ac:dyDescent="0.3">
      <c r="A54" s="47" t="s">
        <v>77</v>
      </c>
      <c r="B54" s="48" t="s">
        <v>285</v>
      </c>
      <c r="C54" s="55">
        <f>MCRR!B32</f>
        <v>0</v>
      </c>
      <c r="D54" s="49" t="s">
        <v>76</v>
      </c>
      <c r="E54" s="49" t="str">
        <f>IF(MCRR!B32&lt;0,"Value must not be negative","")</f>
        <v/>
      </c>
      <c r="F54" s="50">
        <f>IF(MCRR!B31&lt;0,0,1)</f>
        <v>1</v>
      </c>
    </row>
    <row r="55" spans="1:6" ht="14.4" x14ac:dyDescent="0.3">
      <c r="A55" s="47" t="s">
        <v>77</v>
      </c>
      <c r="B55" s="48" t="s">
        <v>285</v>
      </c>
      <c r="C55" s="55">
        <f>MCRR!B32</f>
        <v>0</v>
      </c>
      <c r="D55" s="49" t="s">
        <v>76</v>
      </c>
      <c r="E55" s="49" t="str">
        <f>IF(ISNUMBER(C55),"","Value must be numeric")</f>
        <v/>
      </c>
      <c r="F55" s="50">
        <f>IF(ISNUMBER(C55),1,0)</f>
        <v>1</v>
      </c>
    </row>
    <row r="56" spans="1:6" ht="14.4" x14ac:dyDescent="0.3">
      <c r="A56" s="47" t="s">
        <v>77</v>
      </c>
      <c r="B56" s="48" t="s">
        <v>286</v>
      </c>
      <c r="C56" s="55">
        <f>MCRR!B33</f>
        <v>0</v>
      </c>
      <c r="D56" s="49" t="s">
        <v>76</v>
      </c>
      <c r="E56" s="49" t="str">
        <f>IF(MCRR!B33&lt;0,"Value must not be negative","")</f>
        <v/>
      </c>
      <c r="F56" s="50">
        <f>IF(MCRR!B33&lt;0,0,1)</f>
        <v>1</v>
      </c>
    </row>
    <row r="57" spans="1:6" ht="14.4" x14ac:dyDescent="0.3">
      <c r="A57" s="47" t="s">
        <v>77</v>
      </c>
      <c r="B57" s="48" t="s">
        <v>286</v>
      </c>
      <c r="C57" s="55">
        <f>MCRR!B33</f>
        <v>0</v>
      </c>
      <c r="D57" s="49" t="s">
        <v>76</v>
      </c>
      <c r="E57" s="49" t="str">
        <f>IF(ISBLANK(MCRR!B33),"Value is mandatory","")</f>
        <v>Value is mandatory</v>
      </c>
      <c r="F57" s="50">
        <f>IF(ISBLANK(MCRR!B33),0,1)</f>
        <v>0</v>
      </c>
    </row>
    <row r="58" spans="1:6" ht="14.4" x14ac:dyDescent="0.3">
      <c r="A58" s="47" t="s">
        <v>77</v>
      </c>
      <c r="B58" s="48" t="s">
        <v>286</v>
      </c>
      <c r="C58" s="55">
        <f>MCRR!B33</f>
        <v>0</v>
      </c>
      <c r="D58" s="49" t="s">
        <v>76</v>
      </c>
      <c r="E58" s="49" t="str">
        <f>IF(ISNUMBER(C58),"","Value must be numeric")</f>
        <v/>
      </c>
      <c r="F58" s="50">
        <f>IF(ISNUMBER(C58),1,0)</f>
        <v>1</v>
      </c>
    </row>
    <row r="59" spans="1:6" ht="14.4" x14ac:dyDescent="0.3">
      <c r="A59" s="47" t="s">
        <v>77</v>
      </c>
      <c r="B59" s="48" t="s">
        <v>287</v>
      </c>
      <c r="C59" s="55">
        <f>MCRR!B35</f>
        <v>0</v>
      </c>
      <c r="D59" s="49" t="s">
        <v>76</v>
      </c>
      <c r="E59" s="49" t="str">
        <f>IF(ISBLANK(MCRR!B35),"Value is mandatory","")</f>
        <v>Value is mandatory</v>
      </c>
      <c r="F59" s="50">
        <f>IF(ISBLANK(MCRR!B35),0,1)</f>
        <v>0</v>
      </c>
    </row>
    <row r="60" spans="1:6" ht="14.4" x14ac:dyDescent="0.3">
      <c r="A60" s="47" t="s">
        <v>77</v>
      </c>
      <c r="B60" s="48" t="s">
        <v>287</v>
      </c>
      <c r="C60" s="55">
        <f>MCRR!B35</f>
        <v>0</v>
      </c>
      <c r="D60" s="49" t="s">
        <v>76</v>
      </c>
      <c r="E60" s="49" t="str">
        <f>IF(ISNUMBER(C60),"","Value must be numeric")</f>
        <v/>
      </c>
      <c r="F60" s="50">
        <f>IF(ISNUMBER(C60),1,0)</f>
        <v>1</v>
      </c>
    </row>
    <row r="61" spans="1:6" ht="14.4" x14ac:dyDescent="0.3">
      <c r="A61" s="47" t="s">
        <v>77</v>
      </c>
      <c r="B61" s="48" t="s">
        <v>288</v>
      </c>
      <c r="C61" s="55">
        <f>MCRR!B36</f>
        <v>0</v>
      </c>
      <c r="D61" s="49" t="s">
        <v>76</v>
      </c>
      <c r="E61" s="49" t="str">
        <f>IF(ISBLANK(MCRR!B36),"Value is mandatory","")</f>
        <v>Value is mandatory</v>
      </c>
      <c r="F61" s="50">
        <f>IF(ISBLANK(MCRR!B36),0,1)</f>
        <v>0</v>
      </c>
    </row>
    <row r="62" spans="1:6" ht="14.4" x14ac:dyDescent="0.3">
      <c r="A62" s="47" t="s">
        <v>77</v>
      </c>
      <c r="B62" s="48" t="s">
        <v>288</v>
      </c>
      <c r="C62" s="55">
        <f>MCRR!B36</f>
        <v>0</v>
      </c>
      <c r="D62" s="49" t="s">
        <v>76</v>
      </c>
      <c r="E62" s="49" t="str">
        <f>IF(ISNUMBER(C62),"","Value must be numeric")</f>
        <v/>
      </c>
      <c r="F62" s="50">
        <f>IF(ISNUMBER(C62),1,0)</f>
        <v>1</v>
      </c>
    </row>
    <row r="63" spans="1:6" ht="14.4" x14ac:dyDescent="0.3">
      <c r="A63" s="47" t="s">
        <v>77</v>
      </c>
      <c r="B63" s="48" t="s">
        <v>273</v>
      </c>
      <c r="C63" s="55">
        <f>MCRR!B37</f>
        <v>0</v>
      </c>
      <c r="D63" s="49" t="s">
        <v>76</v>
      </c>
      <c r="E63" s="49" t="str">
        <f>IF(ISBLANK(MCRR!B37),"Value is mandatory","")</f>
        <v>Value is mandatory</v>
      </c>
      <c r="F63" s="50">
        <f>IF(ISBLANK(MCRR!B37),0,1)</f>
        <v>0</v>
      </c>
    </row>
    <row r="64" spans="1:6" ht="14.4" x14ac:dyDescent="0.3">
      <c r="A64" s="47" t="s">
        <v>77</v>
      </c>
      <c r="B64" s="48" t="s">
        <v>273</v>
      </c>
      <c r="C64" s="55">
        <f>MCRR!B37</f>
        <v>0</v>
      </c>
      <c r="D64" s="49" t="s">
        <v>76</v>
      </c>
      <c r="E64" s="49" t="str">
        <f>IF(ISNUMBER(C64),"","Value must be numeric")</f>
        <v/>
      </c>
      <c r="F64" s="50">
        <f>IF(ISNUMBER(C64),1,0)</f>
        <v>1</v>
      </c>
    </row>
    <row r="65" spans="1:6" ht="14.4" x14ac:dyDescent="0.3">
      <c r="A65" s="47" t="s">
        <v>77</v>
      </c>
      <c r="B65" s="48" t="s">
        <v>289</v>
      </c>
      <c r="C65" s="55">
        <f>MCRR!B399</f>
        <v>0</v>
      </c>
      <c r="D65" s="49" t="s">
        <v>76</v>
      </c>
      <c r="E65" s="49" t="str">
        <f>IF(MCRR!B39&lt;0,"Value must not be negative","")</f>
        <v/>
      </c>
      <c r="F65" s="50">
        <f>IF(MCRR!B39&lt;0,0,1)</f>
        <v>1</v>
      </c>
    </row>
    <row r="66" spans="1:6" ht="14.4" x14ac:dyDescent="0.3">
      <c r="A66" s="47" t="s">
        <v>77</v>
      </c>
      <c r="B66" s="48" t="s">
        <v>289</v>
      </c>
      <c r="C66" s="55">
        <f>MCRR!B39</f>
        <v>0</v>
      </c>
      <c r="D66" s="49" t="s">
        <v>76</v>
      </c>
      <c r="E66" s="49" t="str">
        <f>IF(ISNUMBER(C66),"","Value must be numeric")</f>
        <v/>
      </c>
      <c r="F66" s="50">
        <f>IF(ISNUMBER(C66),1,0)</f>
        <v>1</v>
      </c>
    </row>
    <row r="67" spans="1:6" ht="14.4" x14ac:dyDescent="0.3">
      <c r="A67" s="47" t="s">
        <v>77</v>
      </c>
      <c r="B67" s="48" t="s">
        <v>290</v>
      </c>
      <c r="C67" s="55">
        <f>MCRR!B40</f>
        <v>0</v>
      </c>
      <c r="D67" s="49" t="s">
        <v>76</v>
      </c>
      <c r="E67" s="49" t="str">
        <f>IF(MCRR!B40&lt;0,"Value must not be negative","")</f>
        <v/>
      </c>
      <c r="F67" s="50">
        <f>IF(MCRR!B40&lt;0,0,1)</f>
        <v>1</v>
      </c>
    </row>
    <row r="68" spans="1:6" ht="14.4" x14ac:dyDescent="0.3">
      <c r="A68" s="47" t="s">
        <v>77</v>
      </c>
      <c r="B68" s="48" t="s">
        <v>290</v>
      </c>
      <c r="C68" s="55">
        <f>MCRR!B40</f>
        <v>0</v>
      </c>
      <c r="D68" s="49" t="s">
        <v>76</v>
      </c>
      <c r="E68" s="49" t="str">
        <f>IF(ISNUMBER(C68),"","Value must be numeric")</f>
        <v/>
      </c>
      <c r="F68" s="50">
        <f>IF(ISNUMBER(C68),1,0)</f>
        <v>1</v>
      </c>
    </row>
    <row r="69" spans="1:6" ht="14.4" x14ac:dyDescent="0.3">
      <c r="A69" s="47" t="s">
        <v>77</v>
      </c>
      <c r="B69" s="48" t="s">
        <v>291</v>
      </c>
      <c r="C69" s="55">
        <f>MCRR!B41</f>
        <v>0</v>
      </c>
      <c r="D69" s="49" t="s">
        <v>76</v>
      </c>
      <c r="E69" s="49" t="str">
        <f>IF(MCRR!B41&lt;0,"Value must not be negative","")</f>
        <v/>
      </c>
      <c r="F69" s="50">
        <f>IF(MCRR!B41&lt;0,0,1)</f>
        <v>1</v>
      </c>
    </row>
    <row r="70" spans="1:6" ht="14.4" x14ac:dyDescent="0.3">
      <c r="A70" s="47" t="s">
        <v>77</v>
      </c>
      <c r="B70" s="48" t="s">
        <v>291</v>
      </c>
      <c r="C70" s="55">
        <f>MCRR!B41</f>
        <v>0</v>
      </c>
      <c r="D70" s="49" t="s">
        <v>76</v>
      </c>
      <c r="E70" s="49" t="str">
        <f>IF(ISNUMBER(C70),"","Value must be numeric")</f>
        <v/>
      </c>
      <c r="F70" s="50">
        <f>IF(ISNUMBER(C70),1,0)</f>
        <v>1</v>
      </c>
    </row>
    <row r="71" spans="1:6" ht="14.4" x14ac:dyDescent="0.3">
      <c r="A71" s="47" t="s">
        <v>77</v>
      </c>
      <c r="B71" s="48" t="s">
        <v>292</v>
      </c>
      <c r="C71" s="55">
        <f>MCRR!B42</f>
        <v>0</v>
      </c>
      <c r="D71" s="49" t="s">
        <v>76</v>
      </c>
      <c r="E71" s="49" t="str">
        <f>IF(ISNUMBER(C71),"","Value must be numeric")</f>
        <v/>
      </c>
      <c r="F71" s="50">
        <f>IF(ISNUMBER(C71),1,0)</f>
        <v>1</v>
      </c>
    </row>
    <row r="72" spans="1:6" ht="14.4" x14ac:dyDescent="0.3">
      <c r="A72" s="47" t="s">
        <v>77</v>
      </c>
      <c r="B72" s="48" t="s">
        <v>293</v>
      </c>
      <c r="C72" s="55">
        <f>MCRR!B43</f>
        <v>0</v>
      </c>
      <c r="D72" s="49" t="s">
        <v>76</v>
      </c>
      <c r="E72" s="49" t="str">
        <f>IF(MCRR!B43&lt;0,"Value must not be negative","")</f>
        <v/>
      </c>
      <c r="F72" s="50">
        <f>IF(MCRR!B43&lt;0,0,1)</f>
        <v>1</v>
      </c>
    </row>
    <row r="73" spans="1:6" ht="14.4" x14ac:dyDescent="0.3">
      <c r="A73" s="47" t="s">
        <v>77</v>
      </c>
      <c r="B73" s="48" t="s">
        <v>293</v>
      </c>
      <c r="C73" s="55">
        <f>MCRR!B43</f>
        <v>0</v>
      </c>
      <c r="D73" s="49" t="s">
        <v>76</v>
      </c>
      <c r="E73" s="49" t="str">
        <f>IF(ISNUMBER(C73),"","Value must be numeric")</f>
        <v/>
      </c>
      <c r="F73" s="50">
        <f>IF(ISNUMBER(C73),1,0)</f>
        <v>1</v>
      </c>
    </row>
    <row r="74" spans="1:6" ht="14.4" x14ac:dyDescent="0.3">
      <c r="A74" s="47" t="s">
        <v>77</v>
      </c>
      <c r="B74" s="48" t="s">
        <v>294</v>
      </c>
      <c r="C74" s="55">
        <f>MCRR!B44</f>
        <v>0</v>
      </c>
      <c r="D74" s="49" t="s">
        <v>76</v>
      </c>
      <c r="E74" s="49" t="str">
        <f>IF(MCRR!B44&lt;0,"Value must not be negative","")</f>
        <v/>
      </c>
      <c r="F74" s="50">
        <f>IF(MCRR!B44&lt;0,0,1)</f>
        <v>1</v>
      </c>
    </row>
    <row r="75" spans="1:6" ht="14.4" x14ac:dyDescent="0.3">
      <c r="A75" s="47" t="s">
        <v>77</v>
      </c>
      <c r="B75" s="48" t="s">
        <v>294</v>
      </c>
      <c r="C75" s="55">
        <f>MCRR!B44</f>
        <v>0</v>
      </c>
      <c r="D75" s="49" t="s">
        <v>76</v>
      </c>
      <c r="E75" s="49" t="str">
        <f>IF(ISNUMBER(C75),"","Value must be numeric")</f>
        <v/>
      </c>
      <c r="F75" s="50">
        <f>IF(ISNUMBER(C75),1,0)</f>
        <v>1</v>
      </c>
    </row>
    <row r="76" spans="1:6" ht="14.4" x14ac:dyDescent="0.3">
      <c r="A76" s="47" t="s">
        <v>77</v>
      </c>
      <c r="B76" s="48" t="s">
        <v>295</v>
      </c>
      <c r="C76" s="55">
        <f>MCRR!B45</f>
        <v>0</v>
      </c>
      <c r="D76" s="49" t="s">
        <v>76</v>
      </c>
      <c r="E76" s="49" t="str">
        <f>IF(MCRR!B45&lt;0,"Value must not be negative","")</f>
        <v/>
      </c>
      <c r="F76" s="50">
        <f>IF(MCRR!B45&lt;0,0,1)</f>
        <v>1</v>
      </c>
    </row>
    <row r="77" spans="1:6" ht="14.4" x14ac:dyDescent="0.3">
      <c r="A77" s="47" t="s">
        <v>77</v>
      </c>
      <c r="B77" s="48" t="s">
        <v>295</v>
      </c>
      <c r="C77" s="55">
        <f>MCRR!B45</f>
        <v>0</v>
      </c>
      <c r="D77" s="49" t="s">
        <v>76</v>
      </c>
      <c r="E77" s="49" t="str">
        <f>IF(ISNUMBER(C77),"","Value must be numeric")</f>
        <v/>
      </c>
      <c r="F77" s="50">
        <f>IF(ISNUMBER(C77),1,0)</f>
        <v>1</v>
      </c>
    </row>
    <row r="78" spans="1:6" ht="14.4" x14ac:dyDescent="0.3">
      <c r="A78" s="47" t="s">
        <v>77</v>
      </c>
      <c r="B78" s="48" t="s">
        <v>296</v>
      </c>
      <c r="C78" s="55">
        <f>MCRR!B46</f>
        <v>0</v>
      </c>
      <c r="D78" s="49" t="s">
        <v>76</v>
      </c>
      <c r="E78" s="49" t="str">
        <f>IF(MCRR!B46&lt;0,"Value must not be negative","")</f>
        <v/>
      </c>
      <c r="F78" s="50">
        <f>IF(MCRR!B46&lt;0,0,1)</f>
        <v>1</v>
      </c>
    </row>
    <row r="79" spans="1:6" ht="14.4" x14ac:dyDescent="0.3">
      <c r="A79" s="47" t="s">
        <v>77</v>
      </c>
      <c r="B79" s="48" t="s">
        <v>296</v>
      </c>
      <c r="C79" s="55">
        <f>MCRR!B46</f>
        <v>0</v>
      </c>
      <c r="D79" s="49" t="s">
        <v>76</v>
      </c>
      <c r="E79" s="49" t="str">
        <f>IF(ISNUMBER(C79),"","Value must be numeric")</f>
        <v/>
      </c>
      <c r="F79" s="50">
        <f>IF(ISNUMBER(C79),1,0)</f>
        <v>1</v>
      </c>
    </row>
    <row r="80" spans="1:6" ht="14.4" x14ac:dyDescent="0.3">
      <c r="A80" s="47" t="s">
        <v>77</v>
      </c>
      <c r="B80" s="48" t="s">
        <v>297</v>
      </c>
      <c r="C80" s="55">
        <f>MCRR!B47</f>
        <v>0</v>
      </c>
      <c r="D80" s="49" t="s">
        <v>76</v>
      </c>
      <c r="E80" s="49" t="str">
        <f>IF(MCRR!B47&lt;0,"Value must not be negative","")</f>
        <v/>
      </c>
      <c r="F80" s="50">
        <f>IF(MCRR!B47&lt;0,0,1)</f>
        <v>1</v>
      </c>
    </row>
    <row r="81" spans="1:6" ht="14.4" x14ac:dyDescent="0.3">
      <c r="A81" s="47" t="s">
        <v>77</v>
      </c>
      <c r="B81" s="48" t="s">
        <v>297</v>
      </c>
      <c r="C81" s="55">
        <f>MCRR!B47</f>
        <v>0</v>
      </c>
      <c r="D81" s="49" t="s">
        <v>76</v>
      </c>
      <c r="E81" s="49" t="str">
        <f>IF(ISNUMBER(C81),"","Value must be numeric")</f>
        <v/>
      </c>
      <c r="F81" s="50">
        <f>IF(ISNUMBER(C81),1,0)</f>
        <v>1</v>
      </c>
    </row>
    <row r="82" spans="1:6" ht="14.4" x14ac:dyDescent="0.3">
      <c r="A82" s="47" t="s">
        <v>77</v>
      </c>
      <c r="B82" s="48" t="s">
        <v>298</v>
      </c>
      <c r="C82" s="55">
        <f>MCRR!B48</f>
        <v>0</v>
      </c>
      <c r="D82" s="49" t="s">
        <v>76</v>
      </c>
      <c r="E82" s="49" t="str">
        <f>IF(MCRR!B48&lt;0,"Value must not be negative","")</f>
        <v/>
      </c>
      <c r="F82" s="50">
        <f>IF(MCRR!B48&lt;0,0,1)</f>
        <v>1</v>
      </c>
    </row>
    <row r="83" spans="1:6" ht="14.4" x14ac:dyDescent="0.3">
      <c r="A83" s="47" t="s">
        <v>77</v>
      </c>
      <c r="B83" s="48" t="s">
        <v>298</v>
      </c>
      <c r="C83" s="55">
        <f>MCRR!B48</f>
        <v>0</v>
      </c>
      <c r="D83" s="49" t="s">
        <v>76</v>
      </c>
      <c r="E83" s="49" t="str">
        <f>IF(ISNUMBER(C83),"","Value must be numeric")</f>
        <v/>
      </c>
      <c r="F83" s="50">
        <f>IF(ISNUMBER(C83),1,0)</f>
        <v>1</v>
      </c>
    </row>
    <row r="84" spans="1:6" ht="14.4" x14ac:dyDescent="0.3">
      <c r="A84" s="47" t="s">
        <v>77</v>
      </c>
      <c r="B84" s="48" t="s">
        <v>274</v>
      </c>
      <c r="C84" s="55">
        <f>MCRR!B49</f>
        <v>0</v>
      </c>
      <c r="D84" s="49" t="s">
        <v>76</v>
      </c>
      <c r="E84" s="49" t="str">
        <f>IF(MCRR!B49&lt;0,"Value must not be negative","")</f>
        <v/>
      </c>
      <c r="F84" s="50">
        <f>IF(MCRR!B49&lt;0,0,1)</f>
        <v>1</v>
      </c>
    </row>
    <row r="85" spans="1:6" ht="14.4" x14ac:dyDescent="0.3">
      <c r="A85" s="47" t="s">
        <v>77</v>
      </c>
      <c r="B85" s="48" t="s">
        <v>274</v>
      </c>
      <c r="C85" s="55">
        <f>MCRR!B49</f>
        <v>0</v>
      </c>
      <c r="D85" s="49" t="s">
        <v>76</v>
      </c>
      <c r="E85" s="49" t="str">
        <f>IF(ISBLANK(MCRR!B49),"Value is mandatory","")</f>
        <v>Value is mandatory</v>
      </c>
      <c r="F85" s="50">
        <f>IF(ISBLANK(MCRR!B49),0,1)</f>
        <v>0</v>
      </c>
    </row>
    <row r="86" spans="1:6" ht="14.4" x14ac:dyDescent="0.3">
      <c r="A86" s="47" t="s">
        <v>77</v>
      </c>
      <c r="B86" s="48" t="s">
        <v>274</v>
      </c>
      <c r="C86" s="55">
        <f>MCRR!B49</f>
        <v>0</v>
      </c>
      <c r="D86" s="49" t="s">
        <v>76</v>
      </c>
      <c r="E86" s="49" t="str">
        <f>IF(ISNUMBER(C86),"","Value must be numeric")</f>
        <v/>
      </c>
      <c r="F86" s="50">
        <f>IF(ISNUMBER(C86),1,0)</f>
        <v>1</v>
      </c>
    </row>
    <row r="87" spans="1:6" ht="14.4" x14ac:dyDescent="0.3">
      <c r="A87" s="47" t="s">
        <v>77</v>
      </c>
      <c r="B87" s="48" t="s">
        <v>275</v>
      </c>
      <c r="C87" s="55">
        <f>MCRR!B50</f>
        <v>0</v>
      </c>
      <c r="D87" s="49" t="s">
        <v>76</v>
      </c>
      <c r="E87" s="49" t="str">
        <f>IF(MCRR!B50&lt;0,"Value must not be negative","")</f>
        <v/>
      </c>
      <c r="F87" s="50">
        <f>IF(MCRR!B50&lt;0,0,1)</f>
        <v>1</v>
      </c>
    </row>
    <row r="88" spans="1:6" ht="14.4" x14ac:dyDescent="0.3">
      <c r="A88" s="47" t="s">
        <v>77</v>
      </c>
      <c r="B88" s="48" t="s">
        <v>275</v>
      </c>
      <c r="C88" s="55">
        <f>MCRR!B50</f>
        <v>0</v>
      </c>
      <c r="D88" s="49" t="s">
        <v>76</v>
      </c>
      <c r="E88" s="49" t="str">
        <f>IF(ISBLANK(MCRR!B50),"Value is mandatory","")</f>
        <v>Value is mandatory</v>
      </c>
      <c r="F88" s="50">
        <f>IF(ISBLANK(MCRR!B50),0,1)</f>
        <v>0</v>
      </c>
    </row>
    <row r="89" spans="1:6" ht="14.4" x14ac:dyDescent="0.3">
      <c r="A89" s="47" t="s">
        <v>77</v>
      </c>
      <c r="B89" s="48" t="s">
        <v>275</v>
      </c>
      <c r="C89" s="55">
        <f>MCRR!B50</f>
        <v>0</v>
      </c>
      <c r="D89" s="49" t="s">
        <v>76</v>
      </c>
      <c r="E89" s="49" t="str">
        <f>IF(ISNUMBER(C89),"","Value must be numeric")</f>
        <v/>
      </c>
      <c r="F89" s="50">
        <f>IF(ISNUMBER(C89),1,0)</f>
        <v>1</v>
      </c>
    </row>
    <row r="90" spans="1:6" ht="14.4" x14ac:dyDescent="0.3">
      <c r="A90" s="47" t="s">
        <v>77</v>
      </c>
      <c r="B90" s="48" t="s">
        <v>299</v>
      </c>
      <c r="C90" s="55">
        <f>MCRR!B52</f>
        <v>0</v>
      </c>
      <c r="D90" s="49" t="s">
        <v>76</v>
      </c>
      <c r="E90" s="49" t="str">
        <f>IF(ISBLANK(MCRR!B52),"Value is mandatory","")</f>
        <v>Value is mandatory</v>
      </c>
      <c r="F90" s="50">
        <f>IF(ISBLANK(MCRR!B52),0,1)</f>
        <v>0</v>
      </c>
    </row>
    <row r="91" spans="1:6" ht="14.4" x14ac:dyDescent="0.3">
      <c r="A91" s="47" t="s">
        <v>77</v>
      </c>
      <c r="B91" s="48" t="s">
        <v>300</v>
      </c>
      <c r="C91" s="55">
        <f>MCRR!B53</f>
        <v>0</v>
      </c>
      <c r="D91" s="49" t="s">
        <v>76</v>
      </c>
      <c r="E91" s="49" t="str">
        <f>IF(ISBLANK(MCRR!B53),"Value is mandatory","")</f>
        <v>Value is mandatory</v>
      </c>
      <c r="F91" s="50">
        <f>IF(ISBLANK(MCRR!B53),0,1)</f>
        <v>0</v>
      </c>
    </row>
    <row r="92" spans="1:6" ht="14.4" x14ac:dyDescent="0.3">
      <c r="A92" s="47" t="s">
        <v>77</v>
      </c>
      <c r="B92" s="48" t="s">
        <v>301</v>
      </c>
      <c r="C92" s="55">
        <f>MCRR!B54</f>
        <v>0</v>
      </c>
      <c r="D92" s="49" t="s">
        <v>76</v>
      </c>
      <c r="E92" s="49" t="str">
        <f>IF(ISBLANK(MCRR!B54),"Value is mandatory","")</f>
        <v>Value is mandatory</v>
      </c>
      <c r="F92" s="50">
        <f>IF(ISBLANK(MCRR!B54),0,1)</f>
        <v>0</v>
      </c>
    </row>
    <row r="93" spans="1:6" ht="14.4" x14ac:dyDescent="0.3">
      <c r="A93" s="47" t="s">
        <v>77</v>
      </c>
      <c r="B93" s="48" t="s">
        <v>302</v>
      </c>
      <c r="C93" s="55">
        <f>MCRR!B55</f>
        <v>0</v>
      </c>
      <c r="D93" s="49" t="s">
        <v>76</v>
      </c>
      <c r="E93" s="49" t="str">
        <f>IF(ISBLANK(MCRR!B55),"Value is mandatory","")</f>
        <v>Value is mandatory</v>
      </c>
      <c r="F93" s="50">
        <f>IF(ISBLANK(MCRR!B55),0,1)</f>
        <v>0</v>
      </c>
    </row>
    <row r="94" spans="1:6" ht="14.4" x14ac:dyDescent="0.3">
      <c r="A94" s="47" t="s">
        <v>77</v>
      </c>
      <c r="B94" s="48" t="s">
        <v>303</v>
      </c>
      <c r="C94" s="55">
        <f>MCRR!B56</f>
        <v>0</v>
      </c>
      <c r="D94" s="49" t="s">
        <v>76</v>
      </c>
      <c r="E94" s="49" t="str">
        <f>IF(ISBLANK(MCRR!B56),"Value is mandatory","")</f>
        <v>Value is mandatory</v>
      </c>
      <c r="F94" s="50">
        <f>IF(ISBLANK(MCRR!B56),0,1)</f>
        <v>0</v>
      </c>
    </row>
    <row r="95" spans="1:6" ht="14.4" x14ac:dyDescent="0.3">
      <c r="A95" s="47" t="s">
        <v>77</v>
      </c>
      <c r="B95" s="48" t="s">
        <v>304</v>
      </c>
      <c r="C95" s="55">
        <f>MCRR!B58</f>
        <v>0</v>
      </c>
      <c r="D95" s="49" t="s">
        <v>76</v>
      </c>
      <c r="E95" s="49" t="str">
        <f>IF(MCRR!B58&lt;0,"Value must not be negative","")</f>
        <v/>
      </c>
      <c r="F95" s="50">
        <f>IF(MCRR!B58&lt;0,0,1)</f>
        <v>1</v>
      </c>
    </row>
    <row r="96" spans="1:6" ht="14.4" x14ac:dyDescent="0.3">
      <c r="A96" s="47" t="s">
        <v>77</v>
      </c>
      <c r="B96" s="48" t="s">
        <v>304</v>
      </c>
      <c r="C96" s="55">
        <f>MCRR!B58</f>
        <v>0</v>
      </c>
      <c r="D96" s="49" t="s">
        <v>76</v>
      </c>
      <c r="E96" s="49" t="str">
        <f>IF(ISNUMBER(C96),"","Value must be numeric")</f>
        <v/>
      </c>
      <c r="F96" s="50">
        <f>IF(ISNUMBER(C96),1,0)</f>
        <v>1</v>
      </c>
    </row>
    <row r="97" spans="1:6" ht="14.4" x14ac:dyDescent="0.3">
      <c r="A97" s="47" t="s">
        <v>77</v>
      </c>
      <c r="B97" s="48" t="s">
        <v>305</v>
      </c>
      <c r="C97" s="55">
        <f>MCRR!B59</f>
        <v>0</v>
      </c>
      <c r="D97" s="49" t="s">
        <v>76</v>
      </c>
      <c r="E97" s="49" t="str">
        <f>IF(MCRR!B59&lt;0,"Value must not be negative","")</f>
        <v/>
      </c>
      <c r="F97" s="50">
        <f>IF(MCRR!B59&lt;0,0,1)</f>
        <v>1</v>
      </c>
    </row>
    <row r="98" spans="1:6" ht="14.4" x14ac:dyDescent="0.3">
      <c r="A98" s="47" t="s">
        <v>77</v>
      </c>
      <c r="B98" s="48" t="s">
        <v>305</v>
      </c>
      <c r="C98" s="55">
        <f>MCRR!B59</f>
        <v>0</v>
      </c>
      <c r="D98" s="49" t="s">
        <v>76</v>
      </c>
      <c r="E98" s="49" t="str">
        <f>IF(ISNUMBER(C98),"","Value must be numeric")</f>
        <v/>
      </c>
      <c r="F98" s="50">
        <f>IF(ISNUMBER(C98),1,0)</f>
        <v>1</v>
      </c>
    </row>
    <row r="99" spans="1:6" ht="14.4" x14ac:dyDescent="0.3">
      <c r="A99" s="47" t="s">
        <v>77</v>
      </c>
      <c r="B99" s="48" t="s">
        <v>306</v>
      </c>
      <c r="C99" s="55">
        <f>MCRR!B60</f>
        <v>0</v>
      </c>
      <c r="D99" s="49" t="s">
        <v>76</v>
      </c>
      <c r="E99" s="49" t="str">
        <f>IF(MCRR!B60&lt;0,"Value must not be negative","")</f>
        <v/>
      </c>
      <c r="F99" s="50">
        <f>IF(MCRR!B60&lt;0,0,1)</f>
        <v>1</v>
      </c>
    </row>
    <row r="100" spans="1:6" ht="14.4" x14ac:dyDescent="0.3">
      <c r="A100" s="47" t="s">
        <v>77</v>
      </c>
      <c r="B100" s="48" t="s">
        <v>306</v>
      </c>
      <c r="C100" s="55">
        <f>MCRR!B60</f>
        <v>0</v>
      </c>
      <c r="D100" s="49" t="s">
        <v>76</v>
      </c>
      <c r="E100" s="49" t="str">
        <f>IF(ISNUMBER(C100),"","Value must be numeric")</f>
        <v/>
      </c>
      <c r="F100" s="50">
        <f>IF(ISNUMBER(C100),1,0)</f>
        <v>1</v>
      </c>
    </row>
    <row r="101" spans="1:6" ht="14.4" x14ac:dyDescent="0.3">
      <c r="A101" s="47" t="s">
        <v>77</v>
      </c>
      <c r="B101" s="48" t="s">
        <v>307</v>
      </c>
      <c r="C101" s="55">
        <f>MCRR!B61</f>
        <v>0</v>
      </c>
      <c r="D101" s="49" t="s">
        <v>76</v>
      </c>
      <c r="E101" s="49" t="str">
        <f>IF(MCRR!B61&lt;0,"Value must not be negative","")</f>
        <v/>
      </c>
      <c r="F101" s="50">
        <f>IF(MCRR!B61&lt;0,0,1)</f>
        <v>1</v>
      </c>
    </row>
    <row r="102" spans="1:6" ht="14.4" x14ac:dyDescent="0.3">
      <c r="A102" s="47" t="s">
        <v>77</v>
      </c>
      <c r="B102" s="48" t="s">
        <v>307</v>
      </c>
      <c r="C102" s="55">
        <f>MCRR!B61</f>
        <v>0</v>
      </c>
      <c r="D102" s="49" t="s">
        <v>76</v>
      </c>
      <c r="E102" s="49" t="str">
        <f>IF(ISNUMBER(C102),"","Value must be numeric")</f>
        <v/>
      </c>
      <c r="F102" s="50">
        <f>IF(ISNUMBER(C102),1,0)</f>
        <v>1</v>
      </c>
    </row>
    <row r="103" spans="1:6" ht="14.4" x14ac:dyDescent="0.3">
      <c r="A103" s="47" t="s">
        <v>77</v>
      </c>
      <c r="B103" s="48" t="s">
        <v>276</v>
      </c>
      <c r="C103" s="55">
        <f>MCRR!B62</f>
        <v>0</v>
      </c>
      <c r="D103" s="49" t="s">
        <v>76</v>
      </c>
      <c r="E103" s="49" t="str">
        <f>IF(MCRR!B62&lt;0,"Value must not be negative","")</f>
        <v/>
      </c>
      <c r="F103" s="50">
        <f>IF(MCRR!B62&lt;0,0,1)</f>
        <v>1</v>
      </c>
    </row>
    <row r="104" spans="1:6" ht="14.4" x14ac:dyDescent="0.3">
      <c r="A104" s="47" t="s">
        <v>77</v>
      </c>
      <c r="B104" s="48" t="s">
        <v>276</v>
      </c>
      <c r="C104" s="55">
        <f>MCRR!B62</f>
        <v>0</v>
      </c>
      <c r="D104" s="49" t="s">
        <v>76</v>
      </c>
      <c r="E104" s="49" t="str">
        <f>IF(ISNUMBER(C104),"","Value must be numeric")</f>
        <v/>
      </c>
      <c r="F104" s="50">
        <f>IF(ISNUMBER(C104),1,0)</f>
        <v>1</v>
      </c>
    </row>
    <row r="105" spans="1:6" ht="14.4" x14ac:dyDescent="0.3">
      <c r="A105" s="47" t="s">
        <v>308</v>
      </c>
      <c r="B105" s="48" t="s">
        <v>309</v>
      </c>
      <c r="C105" s="55">
        <f>'Relevant Indicator Calculation'!B4</f>
        <v>0</v>
      </c>
      <c r="D105" s="49" t="s">
        <v>76</v>
      </c>
      <c r="E105" s="49" t="str">
        <f>IF(ISBLANK('Relevant Indicator Calculation'!B4),"Value is mandatory","")</f>
        <v>Value is mandatory</v>
      </c>
      <c r="F105" s="50">
        <f>IF(ISBLANK('Relevant Indicator Calculation'!B4),0,1)</f>
        <v>0</v>
      </c>
    </row>
    <row r="106" spans="1:6" ht="14.4" x14ac:dyDescent="0.3">
      <c r="A106" s="47" t="s">
        <v>308</v>
      </c>
      <c r="B106" s="48" t="s">
        <v>309</v>
      </c>
      <c r="C106" s="55">
        <f>'Relevant Indicator Calculation'!B4</f>
        <v>0</v>
      </c>
      <c r="D106" s="49" t="s">
        <v>76</v>
      </c>
      <c r="E106" s="49" t="str">
        <f>IF(ISNUMBER(C106),"","Value must be numeric")</f>
        <v/>
      </c>
      <c r="F106" s="50">
        <f>IF(ISNUMBER(C106),1,0)</f>
        <v>1</v>
      </c>
    </row>
    <row r="107" spans="1:6" ht="14.4" x14ac:dyDescent="0.3">
      <c r="A107" s="47" t="s">
        <v>308</v>
      </c>
      <c r="B107" s="48" t="s">
        <v>310</v>
      </c>
      <c r="C107" s="55">
        <f>'Relevant Indicator Calculation'!B5</f>
        <v>0</v>
      </c>
      <c r="D107" s="49" t="s">
        <v>76</v>
      </c>
      <c r="E107" s="49" t="str">
        <f>IF(ISBLANK('Relevant Indicator Calculation'!B5),"Value is mandatory","")</f>
        <v>Value is mandatory</v>
      </c>
      <c r="F107" s="50">
        <f>IF(ISBLANK('Relevant Indicator Calculation'!B5),0,1)</f>
        <v>0</v>
      </c>
    </row>
    <row r="108" spans="1:6" ht="14.4" x14ac:dyDescent="0.3">
      <c r="A108" s="47" t="s">
        <v>308</v>
      </c>
      <c r="B108" s="48" t="s">
        <v>310</v>
      </c>
      <c r="C108" s="55">
        <f>'Relevant Indicator Calculation'!B5</f>
        <v>0</v>
      </c>
      <c r="D108" s="49" t="s">
        <v>76</v>
      </c>
      <c r="E108" s="49" t="str">
        <f>IF(ISNUMBER(C108),"","Value must be numeric")</f>
        <v/>
      </c>
      <c r="F108" s="50">
        <f>IF(ISNUMBER(C108),1,0)</f>
        <v>1</v>
      </c>
    </row>
    <row r="109" spans="1:6" ht="14.4" x14ac:dyDescent="0.3">
      <c r="A109" s="47" t="s">
        <v>308</v>
      </c>
      <c r="B109" s="48" t="s">
        <v>311</v>
      </c>
      <c r="C109" s="55">
        <f>'Relevant Indicator Calculation'!B6</f>
        <v>0</v>
      </c>
      <c r="D109" s="49" t="s">
        <v>76</v>
      </c>
      <c r="E109" s="49" t="str">
        <f>IF(ISBLANK('Relevant Indicator Calculation'!B6),"Value is mandatory","")</f>
        <v>Value is mandatory</v>
      </c>
      <c r="F109" s="50">
        <f>IF(ISBLANK('Relevant Indicator Calculation'!B6),0,1)</f>
        <v>0</v>
      </c>
    </row>
    <row r="110" spans="1:6" ht="14.4" x14ac:dyDescent="0.3">
      <c r="A110" s="47" t="s">
        <v>308</v>
      </c>
      <c r="B110" s="48" t="s">
        <v>311</v>
      </c>
      <c r="C110" s="55">
        <f>'Relevant Indicator Calculation'!B6</f>
        <v>0</v>
      </c>
      <c r="D110" s="49" t="s">
        <v>76</v>
      </c>
      <c r="E110" s="49" t="str">
        <f>IF(ISNUMBER(C110),"","Value must be numeric")</f>
        <v/>
      </c>
      <c r="F110" s="50">
        <f>IF(ISNUMBER(C110),1,0)</f>
        <v>1</v>
      </c>
    </row>
    <row r="111" spans="1:6" ht="14.4" x14ac:dyDescent="0.3">
      <c r="A111" s="47" t="s">
        <v>308</v>
      </c>
      <c r="B111" s="48" t="s">
        <v>312</v>
      </c>
      <c r="C111" s="55">
        <f>'Relevant Indicator Calculation'!B7</f>
        <v>0</v>
      </c>
      <c r="D111" s="49" t="s">
        <v>76</v>
      </c>
      <c r="E111" s="49" t="str">
        <f>IF(ISBLANK('Relevant Indicator Calculation'!B7),"Value is mandatory","")</f>
        <v>Value is mandatory</v>
      </c>
      <c r="F111" s="50">
        <f>IF(ISBLANK('Relevant Indicator Calculation'!B7),0,1)</f>
        <v>0</v>
      </c>
    </row>
    <row r="112" spans="1:6" ht="14.4" x14ac:dyDescent="0.3">
      <c r="A112" s="47" t="s">
        <v>308</v>
      </c>
      <c r="B112" s="48" t="s">
        <v>312</v>
      </c>
      <c r="C112" s="55">
        <f>'Relevant Indicator Calculation'!B7</f>
        <v>0</v>
      </c>
      <c r="D112" s="49" t="s">
        <v>76</v>
      </c>
      <c r="E112" s="49" t="str">
        <f>IF(ISNUMBER(C112),"","Value must be numeric")</f>
        <v/>
      </c>
      <c r="F112" s="50">
        <f>IF(ISNUMBER(C112),1,0)</f>
        <v>1</v>
      </c>
    </row>
    <row r="113" spans="1:6" ht="14.4" x14ac:dyDescent="0.3">
      <c r="A113" s="47" t="s">
        <v>308</v>
      </c>
      <c r="B113" s="48" t="s">
        <v>313</v>
      </c>
      <c r="C113" s="55">
        <f>'Relevant Indicator Calculation'!B8</f>
        <v>0</v>
      </c>
      <c r="D113" s="49" t="s">
        <v>76</v>
      </c>
      <c r="E113" s="49" t="str">
        <f>IF(ISBLANK('Relevant Indicator Calculation'!B8),"Value is mandatory","")</f>
        <v>Value is mandatory</v>
      </c>
      <c r="F113" s="50">
        <f>IF(ISBLANK('Relevant Indicator Calculation'!B8),0,1)</f>
        <v>0</v>
      </c>
    </row>
    <row r="114" spans="1:6" ht="14.4" x14ac:dyDescent="0.3">
      <c r="A114" s="47" t="s">
        <v>308</v>
      </c>
      <c r="B114" s="48" t="s">
        <v>313</v>
      </c>
      <c r="C114" s="55">
        <f>'Relevant Indicator Calculation'!B8</f>
        <v>0</v>
      </c>
      <c r="D114" s="49" t="s">
        <v>76</v>
      </c>
      <c r="E114" s="49" t="str">
        <f>IF(ISNUMBER(C114),"","Value must be numeric")</f>
        <v/>
      </c>
      <c r="F114" s="50">
        <f>IF(ISNUMBER(C114),1,0)</f>
        <v>1</v>
      </c>
    </row>
    <row r="115" spans="1:6" ht="14.4" x14ac:dyDescent="0.3">
      <c r="A115" s="47" t="s">
        <v>308</v>
      </c>
      <c r="B115" s="48" t="s">
        <v>314</v>
      </c>
      <c r="C115" s="55">
        <f>'Relevant Indicator Calculation'!B9</f>
        <v>0</v>
      </c>
      <c r="D115" s="49" t="s">
        <v>76</v>
      </c>
      <c r="E115" s="49" t="str">
        <f>IF(ISBLANK('Relevant Indicator Calculation'!B9),"Value is mandatory","")</f>
        <v>Value is mandatory</v>
      </c>
      <c r="F115" s="50">
        <f>IF(ISBLANK('Relevant Indicator Calculation'!B9),0,1)</f>
        <v>0</v>
      </c>
    </row>
    <row r="116" spans="1:6" ht="14.4" x14ac:dyDescent="0.3">
      <c r="A116" s="47" t="s">
        <v>308</v>
      </c>
      <c r="B116" s="48" t="s">
        <v>314</v>
      </c>
      <c r="C116" s="55">
        <f>'Relevant Indicator Calculation'!B9</f>
        <v>0</v>
      </c>
      <c r="D116" s="49" t="s">
        <v>76</v>
      </c>
      <c r="E116" s="49" t="str">
        <f>IF(ISNUMBER(C116),"","Value must be numeric")</f>
        <v/>
      </c>
      <c r="F116" s="50">
        <f>IF(ISNUMBER(C116),1,0)</f>
        <v>1</v>
      </c>
    </row>
    <row r="117" spans="1:6" ht="14.4" x14ac:dyDescent="0.3">
      <c r="A117" s="47" t="s">
        <v>308</v>
      </c>
      <c r="B117" s="48" t="s">
        <v>315</v>
      </c>
      <c r="C117" s="55">
        <f>'Relevant Indicator Calculation'!B10</f>
        <v>0</v>
      </c>
      <c r="D117" s="49" t="s">
        <v>76</v>
      </c>
      <c r="E117" s="49" t="str">
        <f>IF(ISBLANK('Relevant Indicator Calculation'!B10),"Value is mandatory","")</f>
        <v>Value is mandatory</v>
      </c>
      <c r="F117" s="50">
        <f>IF(ISBLANK('Relevant Indicator Calculation'!B10),0,1)</f>
        <v>0</v>
      </c>
    </row>
    <row r="118" spans="1:6" ht="14.4" x14ac:dyDescent="0.3">
      <c r="A118" s="47" t="s">
        <v>308</v>
      </c>
      <c r="B118" s="48" t="s">
        <v>315</v>
      </c>
      <c r="C118" s="55">
        <f>'Relevant Indicator Calculation'!B10</f>
        <v>0</v>
      </c>
      <c r="D118" s="49" t="s">
        <v>76</v>
      </c>
      <c r="E118" s="49" t="str">
        <f>IF(ISNUMBER(C118),"","Value must be numeric")</f>
        <v/>
      </c>
      <c r="F118" s="50">
        <f>IF(ISNUMBER(C118),1,0)</f>
        <v>1</v>
      </c>
    </row>
    <row r="119" spans="1:6" ht="14.4" x14ac:dyDescent="0.3">
      <c r="A119" s="47" t="s">
        <v>308</v>
      </c>
      <c r="B119" s="48" t="s">
        <v>316</v>
      </c>
      <c r="C119" s="55">
        <f>'Relevant Indicator Calculation'!B11</f>
        <v>0</v>
      </c>
      <c r="D119" s="49" t="s">
        <v>76</v>
      </c>
      <c r="E119" s="49" t="str">
        <f>IF(ISBLANK('Relevant Indicator Calculation'!B11),"Value is mandatory","")</f>
        <v>Value is mandatory</v>
      </c>
      <c r="F119" s="50">
        <f>IF(ISBLANK('Relevant Indicator Calculation'!B11),0,1)</f>
        <v>0</v>
      </c>
    </row>
    <row r="120" spans="1:6" ht="14.4" x14ac:dyDescent="0.3">
      <c r="A120" s="47" t="s">
        <v>308</v>
      </c>
      <c r="B120" s="48" t="s">
        <v>316</v>
      </c>
      <c r="C120" s="55">
        <f>'Relevant Indicator Calculation'!B11</f>
        <v>0</v>
      </c>
      <c r="D120" s="49" t="s">
        <v>76</v>
      </c>
      <c r="E120" s="49" t="str">
        <f>IF(ISNUMBER(C120),"","Value must be numeric")</f>
        <v/>
      </c>
      <c r="F120" s="50">
        <f>IF(ISNUMBER(C120),1,0)</f>
        <v>1</v>
      </c>
    </row>
    <row r="121" spans="1:6" ht="14.4" x14ac:dyDescent="0.3">
      <c r="A121" s="47" t="s">
        <v>308</v>
      </c>
      <c r="B121" s="48" t="s">
        <v>317</v>
      </c>
      <c r="C121" s="55">
        <f>'Relevant Indicator Calculation'!C4</f>
        <v>0</v>
      </c>
      <c r="D121" s="49" t="s">
        <v>76</v>
      </c>
      <c r="E121" s="49" t="str">
        <f>IF(ISBLANK('Relevant Indicator Calculation'!C4),"Value is mandatory","")</f>
        <v>Value is mandatory</v>
      </c>
      <c r="F121" s="50">
        <f>IF(ISBLANK('Relevant Indicator Calculation'!C4),0,1)</f>
        <v>0</v>
      </c>
    </row>
    <row r="122" spans="1:6" ht="14.4" x14ac:dyDescent="0.3">
      <c r="A122" s="47" t="s">
        <v>308</v>
      </c>
      <c r="B122" s="48" t="s">
        <v>317</v>
      </c>
      <c r="C122" s="55">
        <f>'Relevant Indicator Calculation'!C4</f>
        <v>0</v>
      </c>
      <c r="D122" s="49" t="s">
        <v>76</v>
      </c>
      <c r="E122" s="49" t="str">
        <f>IF(ISNUMBER(C122),"","Value must be numeric")</f>
        <v/>
      </c>
      <c r="F122" s="50">
        <f>IF(ISNUMBER(C122),1,0)</f>
        <v>1</v>
      </c>
    </row>
    <row r="123" spans="1:6" ht="14.4" x14ac:dyDescent="0.3">
      <c r="A123" s="47" t="s">
        <v>308</v>
      </c>
      <c r="B123" s="48" t="s">
        <v>318</v>
      </c>
      <c r="C123" s="55">
        <f>'Relevant Indicator Calculation'!C5</f>
        <v>0</v>
      </c>
      <c r="D123" s="49" t="s">
        <v>76</v>
      </c>
      <c r="E123" s="49" t="str">
        <f>IF(ISBLANK('Relevant Indicator Calculation'!C5),"Value is mandatory","")</f>
        <v>Value is mandatory</v>
      </c>
      <c r="F123" s="50">
        <f>IF(ISBLANK('Relevant Indicator Calculation'!C5),0,1)</f>
        <v>0</v>
      </c>
    </row>
    <row r="124" spans="1:6" ht="14.4" x14ac:dyDescent="0.3">
      <c r="A124" s="47" t="s">
        <v>308</v>
      </c>
      <c r="B124" s="48" t="s">
        <v>318</v>
      </c>
      <c r="C124" s="55">
        <f>'Relevant Indicator Calculation'!C5</f>
        <v>0</v>
      </c>
      <c r="D124" s="49" t="s">
        <v>76</v>
      </c>
      <c r="E124" s="49" t="str">
        <f>IF(ISNUMBER(C124),"","Value must be numeric")</f>
        <v/>
      </c>
      <c r="F124" s="50">
        <f>IF(ISNUMBER(C124),1,0)</f>
        <v>1</v>
      </c>
    </row>
    <row r="125" spans="1:6" ht="14.4" x14ac:dyDescent="0.3">
      <c r="A125" s="47" t="s">
        <v>308</v>
      </c>
      <c r="B125" s="48" t="s">
        <v>319</v>
      </c>
      <c r="C125" s="55">
        <f>'Relevant Indicator Calculation'!C6</f>
        <v>0</v>
      </c>
      <c r="D125" s="49" t="s">
        <v>76</v>
      </c>
      <c r="E125" s="49" t="str">
        <f>IF(ISBLANK('Relevant Indicator Calculation'!C6),"Value is mandatory","")</f>
        <v>Value is mandatory</v>
      </c>
      <c r="F125" s="50">
        <f>IF(ISBLANK('Relevant Indicator Calculation'!C6),0,1)</f>
        <v>0</v>
      </c>
    </row>
    <row r="126" spans="1:6" ht="14.4" x14ac:dyDescent="0.3">
      <c r="A126" s="47" t="s">
        <v>308</v>
      </c>
      <c r="B126" s="48" t="s">
        <v>319</v>
      </c>
      <c r="C126" s="55">
        <f>'Relevant Indicator Calculation'!C6</f>
        <v>0</v>
      </c>
      <c r="D126" s="49" t="s">
        <v>76</v>
      </c>
      <c r="E126" s="49" t="str">
        <f>IF(ISNUMBER(C126),"","Value must be numeric")</f>
        <v/>
      </c>
      <c r="F126" s="50">
        <f>IF(ISNUMBER(C126),1,0)</f>
        <v>1</v>
      </c>
    </row>
    <row r="127" spans="1:6" ht="14.4" x14ac:dyDescent="0.3">
      <c r="A127" s="47" t="s">
        <v>308</v>
      </c>
      <c r="B127" s="48" t="s">
        <v>320</v>
      </c>
      <c r="C127" s="55">
        <f>'Relevant Indicator Calculation'!C7</f>
        <v>0</v>
      </c>
      <c r="D127" s="49" t="s">
        <v>76</v>
      </c>
      <c r="E127" s="49" t="str">
        <f>IF(ISBLANK('Relevant Indicator Calculation'!C7),"Value is mandatory","")</f>
        <v>Value is mandatory</v>
      </c>
      <c r="F127" s="50">
        <f>IF(ISBLANK('Relevant Indicator Calculation'!C7),0,1)</f>
        <v>0</v>
      </c>
    </row>
    <row r="128" spans="1:6" ht="14.4" x14ac:dyDescent="0.3">
      <c r="A128" s="47" t="s">
        <v>308</v>
      </c>
      <c r="B128" s="48" t="s">
        <v>320</v>
      </c>
      <c r="C128" s="55">
        <f>'Relevant Indicator Calculation'!C7</f>
        <v>0</v>
      </c>
      <c r="D128" s="49" t="s">
        <v>76</v>
      </c>
      <c r="E128" s="49" t="str">
        <f>IF(ISNUMBER(C128),"","Value must be numeric")</f>
        <v/>
      </c>
      <c r="F128" s="50">
        <f>IF(ISNUMBER(C128),1,0)</f>
        <v>1</v>
      </c>
    </row>
    <row r="129" spans="1:6" ht="14.4" x14ac:dyDescent="0.3">
      <c r="A129" s="47" t="s">
        <v>308</v>
      </c>
      <c r="B129" s="48" t="s">
        <v>321</v>
      </c>
      <c r="C129" s="55">
        <f>'Relevant Indicator Calculation'!C8</f>
        <v>0</v>
      </c>
      <c r="D129" s="49" t="s">
        <v>76</v>
      </c>
      <c r="E129" s="49" t="str">
        <f>IF(ISBLANK('Relevant Indicator Calculation'!C8),"Value is mandatory","")</f>
        <v>Value is mandatory</v>
      </c>
      <c r="F129" s="50">
        <f>IF(ISBLANK('Relevant Indicator Calculation'!C8),0,1)</f>
        <v>0</v>
      </c>
    </row>
    <row r="130" spans="1:6" ht="14.4" x14ac:dyDescent="0.3">
      <c r="A130" s="47" t="s">
        <v>308</v>
      </c>
      <c r="B130" s="48" t="s">
        <v>321</v>
      </c>
      <c r="C130" s="55">
        <f>'Relevant Indicator Calculation'!C8</f>
        <v>0</v>
      </c>
      <c r="D130" s="49" t="s">
        <v>76</v>
      </c>
      <c r="E130" s="49" t="str">
        <f>IF(ISNUMBER(C130),"","Value must be numeric")</f>
        <v/>
      </c>
      <c r="F130" s="50">
        <f>IF(ISNUMBER(C130),1,0)</f>
        <v>1</v>
      </c>
    </row>
    <row r="131" spans="1:6" ht="14.4" x14ac:dyDescent="0.3">
      <c r="A131" s="47" t="s">
        <v>308</v>
      </c>
      <c r="B131" s="48" t="s">
        <v>322</v>
      </c>
      <c r="C131" s="55">
        <f>'Relevant Indicator Calculation'!C9</f>
        <v>0</v>
      </c>
      <c r="D131" s="49" t="s">
        <v>76</v>
      </c>
      <c r="E131" s="49" t="str">
        <f>IF(ISBLANK('Relevant Indicator Calculation'!C9),"Value is mandatory","")</f>
        <v>Value is mandatory</v>
      </c>
      <c r="F131" s="50">
        <f>IF(ISBLANK('Relevant Indicator Calculation'!C9),0,1)</f>
        <v>0</v>
      </c>
    </row>
    <row r="132" spans="1:6" ht="14.4" x14ac:dyDescent="0.3">
      <c r="A132" s="47" t="s">
        <v>308</v>
      </c>
      <c r="B132" s="48" t="s">
        <v>322</v>
      </c>
      <c r="C132" s="55">
        <f>'Relevant Indicator Calculation'!C9</f>
        <v>0</v>
      </c>
      <c r="D132" s="49" t="s">
        <v>76</v>
      </c>
      <c r="E132" s="49" t="str">
        <f>IF(ISNUMBER(C132),"","Value must be numeric")</f>
        <v/>
      </c>
      <c r="F132" s="50">
        <f>IF(ISNUMBER(C132),1,0)</f>
        <v>1</v>
      </c>
    </row>
    <row r="133" spans="1:6" ht="14.4" x14ac:dyDescent="0.3">
      <c r="A133" s="47" t="s">
        <v>308</v>
      </c>
      <c r="B133" s="48" t="s">
        <v>323</v>
      </c>
      <c r="C133" s="55">
        <f>'Relevant Indicator Calculation'!C10</f>
        <v>0</v>
      </c>
      <c r="D133" s="49" t="s">
        <v>76</v>
      </c>
      <c r="E133" s="49" t="str">
        <f>IF(ISBLANK('Relevant Indicator Calculation'!C10),"Value is mandatory","")</f>
        <v>Value is mandatory</v>
      </c>
      <c r="F133" s="50">
        <f>IF(ISBLANK('Relevant Indicator Calculation'!C10),0,1)</f>
        <v>0</v>
      </c>
    </row>
    <row r="134" spans="1:6" ht="14.4" x14ac:dyDescent="0.3">
      <c r="A134" s="47" t="s">
        <v>308</v>
      </c>
      <c r="B134" s="48" t="s">
        <v>323</v>
      </c>
      <c r="C134" s="55">
        <f>'Relevant Indicator Calculation'!C10</f>
        <v>0</v>
      </c>
      <c r="D134" s="49" t="s">
        <v>76</v>
      </c>
      <c r="E134" s="49" t="str">
        <f>IF(ISNUMBER(C134),"","Value must be numeric")</f>
        <v/>
      </c>
      <c r="F134" s="50">
        <f>IF(ISNUMBER(C134),1,0)</f>
        <v>1</v>
      </c>
    </row>
    <row r="135" spans="1:6" ht="14.4" x14ac:dyDescent="0.3">
      <c r="A135" s="47" t="s">
        <v>308</v>
      </c>
      <c r="B135" s="48" t="s">
        <v>324</v>
      </c>
      <c r="C135" s="55">
        <f>'Relevant Indicator Calculation'!C11</f>
        <v>0</v>
      </c>
      <c r="D135" s="49" t="s">
        <v>76</v>
      </c>
      <c r="E135" s="49" t="str">
        <f>IF(ISBLANK('Relevant Indicator Calculation'!C11),"Value is mandatory","")</f>
        <v>Value is mandatory</v>
      </c>
      <c r="F135" s="50">
        <f>IF(ISBLANK('Relevant Indicator Calculation'!C11),0,1)</f>
        <v>0</v>
      </c>
    </row>
    <row r="136" spans="1:6" ht="14.4" x14ac:dyDescent="0.3">
      <c r="A136" s="47" t="s">
        <v>308</v>
      </c>
      <c r="B136" s="48" t="s">
        <v>324</v>
      </c>
      <c r="C136" s="55">
        <f>'Relevant Indicator Calculation'!C11</f>
        <v>0</v>
      </c>
      <c r="D136" s="49" t="s">
        <v>76</v>
      </c>
      <c r="E136" s="49" t="str">
        <f>IF(ISNUMBER(C136),"","Value must be numeric")</f>
        <v/>
      </c>
      <c r="F136" s="50">
        <f>IF(ISNUMBER(C136),1,0)</f>
        <v>1</v>
      </c>
    </row>
    <row r="137" spans="1:6" ht="14.4" x14ac:dyDescent="0.3">
      <c r="A137" s="47" t="s">
        <v>308</v>
      </c>
      <c r="B137" s="48" t="s">
        <v>325</v>
      </c>
      <c r="C137" s="55">
        <f>'Relevant Indicator Calculation'!D4</f>
        <v>0</v>
      </c>
      <c r="D137" s="49" t="s">
        <v>76</v>
      </c>
      <c r="E137" s="49" t="str">
        <f>IF(ISBLANK('Relevant Indicator Calculation'!D4),"Value is mandatory","")</f>
        <v>Value is mandatory</v>
      </c>
      <c r="F137" s="50">
        <f>IF(ISBLANK('Relevant Indicator Calculation'!D4),0,1)</f>
        <v>0</v>
      </c>
    </row>
    <row r="138" spans="1:6" ht="14.4" x14ac:dyDescent="0.3">
      <c r="A138" s="47" t="s">
        <v>308</v>
      </c>
      <c r="B138" s="48" t="s">
        <v>325</v>
      </c>
      <c r="C138" s="55">
        <f>'Relevant Indicator Calculation'!D4</f>
        <v>0</v>
      </c>
      <c r="D138" s="49" t="s">
        <v>76</v>
      </c>
      <c r="E138" s="49" t="str">
        <f>IF(ISNUMBER(C138),"","Value must be numeric")</f>
        <v/>
      </c>
      <c r="F138" s="50">
        <f>IF(ISNUMBER(C138),1,0)</f>
        <v>1</v>
      </c>
    </row>
    <row r="139" spans="1:6" ht="14.4" x14ac:dyDescent="0.3">
      <c r="A139" s="47" t="s">
        <v>308</v>
      </c>
      <c r="B139" s="48" t="s">
        <v>326</v>
      </c>
      <c r="C139" s="55">
        <f>'Relevant Indicator Calculation'!D5</f>
        <v>0</v>
      </c>
      <c r="D139" s="49" t="s">
        <v>76</v>
      </c>
      <c r="E139" s="49" t="str">
        <f>IF(ISBLANK('Relevant Indicator Calculation'!D7),"Value is mandatory","")</f>
        <v>Value is mandatory</v>
      </c>
      <c r="F139" s="50">
        <f>IF(ISBLANK('Relevant Indicator Calculation'!D5),0,1)</f>
        <v>0</v>
      </c>
    </row>
    <row r="140" spans="1:6" ht="14.4" x14ac:dyDescent="0.3">
      <c r="A140" s="47" t="s">
        <v>308</v>
      </c>
      <c r="B140" s="48" t="s">
        <v>326</v>
      </c>
      <c r="C140" s="55">
        <f>'Relevant Indicator Calculation'!D5</f>
        <v>0</v>
      </c>
      <c r="D140" s="49" t="s">
        <v>76</v>
      </c>
      <c r="E140" s="49" t="str">
        <f>IF(ISNUMBER(C140),"","Value must be numeric")</f>
        <v/>
      </c>
      <c r="F140" s="50">
        <f>IF(ISNUMBER(C140),1,0)</f>
        <v>1</v>
      </c>
    </row>
    <row r="141" spans="1:6" ht="14.4" x14ac:dyDescent="0.3">
      <c r="A141" s="47" t="s">
        <v>308</v>
      </c>
      <c r="B141" s="48" t="s">
        <v>327</v>
      </c>
      <c r="C141" s="55">
        <f>'Relevant Indicator Calculation'!D6</f>
        <v>0</v>
      </c>
      <c r="D141" s="49" t="s">
        <v>76</v>
      </c>
      <c r="E141" s="49" t="str">
        <f>IF(ISBLANK('Relevant Indicator Calculation'!D6),"Value is mandatory","")</f>
        <v>Value is mandatory</v>
      </c>
      <c r="F141" s="50">
        <f>IF(ISBLANK('Relevant Indicator Calculation'!D6),0,1)</f>
        <v>0</v>
      </c>
    </row>
    <row r="142" spans="1:6" ht="14.4" x14ac:dyDescent="0.3">
      <c r="A142" s="47" t="s">
        <v>308</v>
      </c>
      <c r="B142" s="48" t="s">
        <v>327</v>
      </c>
      <c r="C142" s="55">
        <f>'Relevant Indicator Calculation'!D6</f>
        <v>0</v>
      </c>
      <c r="D142" s="49" t="s">
        <v>76</v>
      </c>
      <c r="E142" s="49" t="str">
        <f>IF(ISNUMBER(C142),"","Value must be numeric")</f>
        <v/>
      </c>
      <c r="F142" s="50">
        <f>IF(ISNUMBER(C142),1,0)</f>
        <v>1</v>
      </c>
    </row>
    <row r="143" spans="1:6" ht="14.4" x14ac:dyDescent="0.3">
      <c r="A143" s="47" t="s">
        <v>308</v>
      </c>
      <c r="B143" s="48" t="s">
        <v>328</v>
      </c>
      <c r="C143" s="55">
        <f>'Relevant Indicator Calculation'!D7</f>
        <v>0</v>
      </c>
      <c r="D143" s="49" t="s">
        <v>76</v>
      </c>
      <c r="E143" s="49" t="str">
        <f>IF(ISBLANK('Relevant Indicator Calculation'!D7),"Value is mandatory","")</f>
        <v>Value is mandatory</v>
      </c>
      <c r="F143" s="50">
        <f>IF(ISBLANK('Relevant Indicator Calculation'!D7),0,1)</f>
        <v>0</v>
      </c>
    </row>
    <row r="144" spans="1:6" ht="14.4" x14ac:dyDescent="0.3">
      <c r="A144" s="47" t="s">
        <v>308</v>
      </c>
      <c r="B144" s="48" t="s">
        <v>328</v>
      </c>
      <c r="C144" s="55">
        <f>'Relevant Indicator Calculation'!D7</f>
        <v>0</v>
      </c>
      <c r="D144" s="49" t="s">
        <v>76</v>
      </c>
      <c r="E144" s="49" t="str">
        <f>IF(ISNUMBER(C144),"","Value must be numeric")</f>
        <v/>
      </c>
      <c r="F144" s="50">
        <f>IF(ISNUMBER(C144),1,0)</f>
        <v>1</v>
      </c>
    </row>
    <row r="145" spans="1:6" ht="14.4" x14ac:dyDescent="0.3">
      <c r="A145" s="47" t="s">
        <v>308</v>
      </c>
      <c r="B145" s="48" t="s">
        <v>329</v>
      </c>
      <c r="C145" s="55">
        <f>'Relevant Indicator Calculation'!D8</f>
        <v>0</v>
      </c>
      <c r="D145" s="49" t="s">
        <v>76</v>
      </c>
      <c r="E145" s="49" t="str">
        <f>IF(ISBLANK('Relevant Indicator Calculation'!D8),"Value is mandatory","")</f>
        <v>Value is mandatory</v>
      </c>
      <c r="F145" s="50">
        <f>IF(ISBLANK('Relevant Indicator Calculation'!D8),0,1)</f>
        <v>0</v>
      </c>
    </row>
    <row r="146" spans="1:6" ht="14.4" x14ac:dyDescent="0.3">
      <c r="A146" s="47" t="s">
        <v>308</v>
      </c>
      <c r="B146" s="48" t="s">
        <v>329</v>
      </c>
      <c r="C146" s="55">
        <f>'Relevant Indicator Calculation'!D8</f>
        <v>0</v>
      </c>
      <c r="D146" s="49" t="s">
        <v>76</v>
      </c>
      <c r="E146" s="49" t="str">
        <f>IF(ISNUMBER(C146),"","Value must be numeric")</f>
        <v/>
      </c>
      <c r="F146" s="50">
        <f>IF(ISNUMBER(C146),1,0)</f>
        <v>1</v>
      </c>
    </row>
    <row r="147" spans="1:6" ht="14.4" x14ac:dyDescent="0.3">
      <c r="A147" s="47" t="s">
        <v>308</v>
      </c>
      <c r="B147" s="48" t="s">
        <v>330</v>
      </c>
      <c r="C147" s="55">
        <f>'Relevant Indicator Calculation'!D9</f>
        <v>0</v>
      </c>
      <c r="D147" s="49" t="s">
        <v>76</v>
      </c>
      <c r="E147" s="49" t="str">
        <f>IF(ISBLANK('Relevant Indicator Calculation'!D9),"Value is mandatory","")</f>
        <v>Value is mandatory</v>
      </c>
      <c r="F147" s="50">
        <f>IF(ISBLANK('Relevant Indicator Calculation'!D9),0,1)</f>
        <v>0</v>
      </c>
    </row>
    <row r="148" spans="1:6" ht="14.4" x14ac:dyDescent="0.3">
      <c r="A148" s="47" t="s">
        <v>308</v>
      </c>
      <c r="B148" s="48" t="s">
        <v>330</v>
      </c>
      <c r="C148" s="55">
        <f>'Relevant Indicator Calculation'!D9</f>
        <v>0</v>
      </c>
      <c r="D148" s="49" t="s">
        <v>76</v>
      </c>
      <c r="E148" s="49" t="str">
        <f>IF(ISNUMBER(C148),"","Value must be numeric")</f>
        <v/>
      </c>
      <c r="F148" s="50">
        <f>IF(ISNUMBER(C148),1,0)</f>
        <v>1</v>
      </c>
    </row>
    <row r="149" spans="1:6" ht="14.4" x14ac:dyDescent="0.3">
      <c r="A149" s="47" t="s">
        <v>308</v>
      </c>
      <c r="B149" s="48" t="s">
        <v>331</v>
      </c>
      <c r="C149" s="55">
        <f>'Relevant Indicator Calculation'!D10</f>
        <v>0</v>
      </c>
      <c r="D149" s="49" t="s">
        <v>76</v>
      </c>
      <c r="E149" s="49" t="str">
        <f>IF(ISBLANK('Relevant Indicator Calculation'!D10),"Value is mandatory","")</f>
        <v>Value is mandatory</v>
      </c>
      <c r="F149" s="50">
        <f>IF(ISBLANK('Relevant Indicator Calculation'!D10),0,1)</f>
        <v>0</v>
      </c>
    </row>
    <row r="150" spans="1:6" ht="14.4" x14ac:dyDescent="0.3">
      <c r="A150" s="47" t="s">
        <v>308</v>
      </c>
      <c r="B150" s="48" t="s">
        <v>331</v>
      </c>
      <c r="C150" s="55">
        <f>'Relevant Indicator Calculation'!D10</f>
        <v>0</v>
      </c>
      <c r="D150" s="49" t="s">
        <v>76</v>
      </c>
      <c r="E150" s="49" t="str">
        <f>IF(ISNUMBER(C150),"","Value must be numeric")</f>
        <v/>
      </c>
      <c r="F150" s="50">
        <f>IF(ISNUMBER(C150),1,0)</f>
        <v>1</v>
      </c>
    </row>
    <row r="151" spans="1:6" ht="14.4" x14ac:dyDescent="0.3">
      <c r="A151" s="47" t="s">
        <v>308</v>
      </c>
      <c r="B151" s="48" t="s">
        <v>332</v>
      </c>
      <c r="C151" s="55">
        <f>'Relevant Indicator Calculation'!D11</f>
        <v>0</v>
      </c>
      <c r="D151" s="49" t="s">
        <v>76</v>
      </c>
      <c r="E151" s="49" t="str">
        <f>IF(ISBLANK('Relevant Indicator Calculation'!D11),"Value is mandatory","")</f>
        <v>Value is mandatory</v>
      </c>
      <c r="F151" s="50">
        <f>IF(ISBLANK('Relevant Indicator Calculation'!D11),0,1)</f>
        <v>0</v>
      </c>
    </row>
    <row r="152" spans="1:6" ht="14.4" x14ac:dyDescent="0.3">
      <c r="A152" s="47" t="s">
        <v>308</v>
      </c>
      <c r="B152" s="48" t="s">
        <v>332</v>
      </c>
      <c r="C152" s="55">
        <f>'Relevant Indicator Calculation'!D11</f>
        <v>0</v>
      </c>
      <c r="D152" s="49" t="s">
        <v>76</v>
      </c>
      <c r="E152" s="49" t="str">
        <f>IF(ISNUMBER(C152),"","Value must be numeric")</f>
        <v/>
      </c>
      <c r="F152" s="50">
        <f>IF(ISNUMBER(C152),1,0)</f>
        <v>1</v>
      </c>
    </row>
  </sheetData>
  <sheetProtection algorithmName="SHA-512" hashValue="CfQ5pRLoghI0KMw4jC8xGmDfMhNGQT7kYyyMqZfh7ucXF72YOyI5dbUBeiGm7rR9Q5F6N8SB7TvvZZYsoNpYIg==" saltValue="vCc3zbh6yUyXF0ZOKEwecQ==" spinCount="100000" sheet="1" objects="1" scenarios="1"/>
  <dataValidations count="1">
    <dataValidation allowBlank="1" showInputMessage="1" sqref="A1:F1"/>
  </dataValidations>
  <hyperlinks>
    <hyperlink ref="A3" location="MCRR!A1" display="MCRR"/>
    <hyperlink ref="A4" location="MCRR!A1" display="MCRR"/>
    <hyperlink ref="A5" location="MCRR!A1" display="MCRR"/>
    <hyperlink ref="A6" location="MCRR!A1" display="MCRR"/>
    <hyperlink ref="A7" location="MCRR!A1" display="MCRR"/>
    <hyperlink ref="A8" location="MCRR!A1" display="MCRR"/>
    <hyperlink ref="B2" location="MCRR!B5" display="MCRR!B5"/>
    <hyperlink ref="B3" location="MCRR!B6" display="MCRR!B6"/>
    <hyperlink ref="B4:B5" location="MCRR!B6" display="MCRR!B6"/>
    <hyperlink ref="B6" location="MCRR!B7" display="MCRR!B7"/>
    <hyperlink ref="B7:B8" location="MCRR!B7" display="MCRR!B7"/>
    <hyperlink ref="A9" location="MCRR!A1" display="MCRR"/>
    <hyperlink ref="B9" location="MCRR!B9" display="MCRR!B9"/>
    <hyperlink ref="A10" location="MCRR!A1" display="MCRR"/>
    <hyperlink ref="A11" location="MCRR!A1" display="MCRR"/>
    <hyperlink ref="A12" location="MCRR!A1" display="MCRR"/>
    <hyperlink ref="B10" location="MCRR!B10" display="MCRR!B10"/>
    <hyperlink ref="B11:B12" location="MCRR!B10" display="MCRR!B10"/>
    <hyperlink ref="A19" location="MCRR!A1" display="MCRR"/>
    <hyperlink ref="A20" location="MCRR!A1" display="MCRR"/>
    <hyperlink ref="A21" location="MCRR!A1" display="MCRR"/>
    <hyperlink ref="B19" location="MCRR!B13" display="MCRR!B13"/>
    <hyperlink ref="B20:B21" location="MCRR!B13" display="MCRR!B13"/>
    <hyperlink ref="A13" location="MCRR!A1" display="MCRR"/>
    <hyperlink ref="A14" location="MCRR!A1" display="MCRR"/>
    <hyperlink ref="A15" location="MCRR!A1" display="MCRR"/>
    <hyperlink ref="B13" location="MCRR!B11" display="MCRR!B11"/>
    <hyperlink ref="B14:B15" location="MCRR!B11" display="MCRR!B11"/>
    <hyperlink ref="A16" location="MCRR!A1" display="MCRR"/>
    <hyperlink ref="A17" location="MCRR!A1" display="MCRR"/>
    <hyperlink ref="A18" location="MCRR!A1" display="MCRR"/>
    <hyperlink ref="B16" location="MCRR!B12" display="MCRR!B12"/>
    <hyperlink ref="B17:B18" location="MCRR!B12" display="MCRR!B12"/>
    <hyperlink ref="A22" location="MCRR!A1" display="MCRR"/>
    <hyperlink ref="A23" location="MCRR!A1" display="MCRR"/>
    <hyperlink ref="A24" location="MCRR!A1" display="MCRR"/>
    <hyperlink ref="B22" location="MCRR!B14" display="MCRR!B14"/>
    <hyperlink ref="B23:B24" location="MCRR!B14" display="MCRR!B14"/>
    <hyperlink ref="A25" location="MCRR!A1" display="MCRR"/>
    <hyperlink ref="A26" location="MCRR!A1" display="MCRR"/>
    <hyperlink ref="A27" location="MCRR!A1" display="MCRR"/>
    <hyperlink ref="B25" location="MCRR!B16" display="MCRR!B16"/>
    <hyperlink ref="B26:B27" location="MCRR!B16" display="MCRR!B16"/>
    <hyperlink ref="A31" location="MCRR!A1" display="MCRR"/>
    <hyperlink ref="A32" location="MCRR!A1" display="MCRR"/>
    <hyperlink ref="A28" location="MCRR!A1" display="MCRR"/>
    <hyperlink ref="A29" location="MCRR!A1" display="MCRR"/>
    <hyperlink ref="A30" location="MCRR!A1" display="MCRR"/>
    <hyperlink ref="B28" location="MCRR!B18" display="MCRR!B18"/>
    <hyperlink ref="B29:B30" location="MCRR!B18" display="MCRR!B18"/>
    <hyperlink ref="B31" location="MCRR!B19" display="MCRR!B19"/>
    <hyperlink ref="B32" location="MCRR!B19" display="MCRR!B19"/>
    <hyperlink ref="A33" location="MCRR!A1" display="MCRR"/>
    <hyperlink ref="A34" location="MCRR!A1" display="MCRR"/>
    <hyperlink ref="B33" location="MCRR!B20" display="MCRR!B20"/>
    <hyperlink ref="B34" location="MCRR!B20" display="MCRR!B20"/>
    <hyperlink ref="A35" location="MCRR!A1" display="MCRR"/>
    <hyperlink ref="A36" location="MCRR!A1" display="MCRR"/>
    <hyperlink ref="B35" location="MCRR!B21" display="MCRR!B21"/>
    <hyperlink ref="B36" location="MCRR!B21" display="MCRR!B21"/>
    <hyperlink ref="A37" location="MCRR!A1" display="MCRR"/>
    <hyperlink ref="B37" location="MCRR!B22" display="MCRR!B22"/>
    <hyperlink ref="A38" location="MCRR!A1" display="MCRR"/>
    <hyperlink ref="A39" location="MCRR!A1" display="MCRR"/>
    <hyperlink ref="A40" location="MCRR!A1" display="MCRR"/>
    <hyperlink ref="B40" location="MCRR!B24" display="MCRR!B24"/>
    <hyperlink ref="A41" location="MCRR!A1" display="MCRR"/>
    <hyperlink ref="B41" location="MCRR!B25" display="MCRR!B25"/>
    <hyperlink ref="A42" location="MCRR!A1" display="MCRR"/>
    <hyperlink ref="A43" location="MCRR!A1" display="MCRR"/>
    <hyperlink ref="A44" location="MCRR!A1" display="MCRR"/>
    <hyperlink ref="B42" location="MCRR!B22" display="MCRR!B22"/>
    <hyperlink ref="B43:B44" location="MCRR!B22" display="MCRR!B22"/>
    <hyperlink ref="A45" location="MCRR!A1" display="MCRR"/>
    <hyperlink ref="B45" location="MCRR!B27" display="MCRR!B27"/>
    <hyperlink ref="A46" location="MCRR!A1" display="MCRR"/>
    <hyperlink ref="A47" location="MCRR!A1" display="MCRR"/>
    <hyperlink ref="B46" location="MCRR!B22" display="MCRR!B22"/>
    <hyperlink ref="B47" location="MCRR!B22" display="MCRR!B22"/>
    <hyperlink ref="A48" location="MCRR!A1" display="MCRR"/>
    <hyperlink ref="A49" location="MCRR!A1" display="MCRR"/>
    <hyperlink ref="B48" location="MCRR!B22" display="MCRR!B22"/>
    <hyperlink ref="A50" location="MCRR!A1" display="MCRR"/>
    <hyperlink ref="A51" location="MCRR!A1" display="MCRR"/>
    <hyperlink ref="B50" location="MCRR!B22" display="MCRR!B22"/>
    <hyperlink ref="B51" location="MCRR!B22" display="MCRR!B22"/>
    <hyperlink ref="A52" location="MCRR!A1" display="MCRR"/>
    <hyperlink ref="A53" location="MCRR!A1" display="MCRR"/>
    <hyperlink ref="B52" location="MCRR!B22" display="MCRR!B22"/>
    <hyperlink ref="B53" location="MCRR!B22" display="MCRR!B22"/>
    <hyperlink ref="A54" location="MCRR!A1" display="MCRR"/>
    <hyperlink ref="A55" location="MCRR!A1" display="MCRR"/>
    <hyperlink ref="B54" location="MCRR!B22" display="MCRR!B22"/>
    <hyperlink ref="A56" location="MCRR!A1" display="MCRR"/>
    <hyperlink ref="A57" location="MCRR!A1" display="MCRR"/>
    <hyperlink ref="A58" location="MCRR!A1" display="MCRR"/>
    <hyperlink ref="B56" location="MCRR!B22" display="MCRR!B22"/>
    <hyperlink ref="B57:B58" location="MCRR!B22" display="MCRR!B22"/>
    <hyperlink ref="A59" location="MCRR!A1" display="MCRR"/>
    <hyperlink ref="A60" location="MCRR!A1" display="MCRR"/>
    <hyperlink ref="A61" location="MCRR!A1" display="MCRR"/>
    <hyperlink ref="A62" location="MCRR!A1" display="MCRR"/>
    <hyperlink ref="A63" location="MCRR!A1" display="MCRR"/>
    <hyperlink ref="A64" location="MCRR!A1" display="MCRR"/>
    <hyperlink ref="A65" location="MCRR!A1" display="MCRR"/>
    <hyperlink ref="A66" location="MCRR!A1" display="MCRR"/>
    <hyperlink ref="B59:B60" location="MCRR!B35" display="MCRR!B35"/>
    <hyperlink ref="B61:B62" location="MCRR!B36" display="MCRR!B36"/>
    <hyperlink ref="B63:B64" location="MCRR!B37" display="MCRR!B37"/>
    <hyperlink ref="B65" location="MCRR!B22" display="MCRR!B22"/>
    <hyperlink ref="B66" location="MCRR!B22" display="MCRR!B22"/>
    <hyperlink ref="A67" location="MCRR!A1" display="MCRR"/>
    <hyperlink ref="A68" location="MCRR!A1" display="MCRR"/>
    <hyperlink ref="B67" location="MCRR!B22" display="MCRR!B22"/>
    <hyperlink ref="B68" location="MCRR!B22" display="MCRR!B22"/>
    <hyperlink ref="A69" location="MCRR!A1" display="MCRR"/>
    <hyperlink ref="A70" location="MCRR!A1" display="MCRR"/>
    <hyperlink ref="A71" location="MCRR!A1" display="MCRR"/>
    <hyperlink ref="A72" location="MCRR!A1" display="MCRR"/>
    <hyperlink ref="A73" location="MCRR!A1" display="MCRR"/>
    <hyperlink ref="A74" location="MCRR!A1" display="MCRR"/>
    <hyperlink ref="A75" location="MCRR!A1" display="MCRR"/>
    <hyperlink ref="A76" location="MCRR!A1" display="MCRR"/>
    <hyperlink ref="A77" location="MCRR!A1" display="MCRR"/>
    <hyperlink ref="A78" location="MCRR!A1" display="MCRR"/>
    <hyperlink ref="A79" location="MCRR!A1" display="MCRR"/>
    <hyperlink ref="A80" location="MCRR!A1" display="MCRR"/>
    <hyperlink ref="A81" location="MCRR!A1" display="MCRR"/>
    <hyperlink ref="A82" location="MCRR!A1" display="MCRR"/>
    <hyperlink ref="A83" location="MCRR!A1" display="MCRR"/>
    <hyperlink ref="A84" location="MCRR!A1" display="MCRR"/>
    <hyperlink ref="A85" location="MCRR!A1" display="MCRR"/>
    <hyperlink ref="A86" location="MCRR!A1" display="MCRR"/>
    <hyperlink ref="A87" location="MCRR!A1" display="MCRR"/>
    <hyperlink ref="A88" location="MCRR!A1" display="MCRR"/>
    <hyperlink ref="A89" location="MCRR!A1" display="MCRR"/>
    <hyperlink ref="B69" location="MCRR!B22" display="MCRR!B22"/>
    <hyperlink ref="B70" location="MCRR!B22" display="MCRR!B22"/>
    <hyperlink ref="B71" location="MCRR!B42" display="MCRR!B42"/>
    <hyperlink ref="B72" location="MCRR!B22" display="MCRR!B22"/>
    <hyperlink ref="B73" location="MCRR!B22" display="MCRR!B22"/>
    <hyperlink ref="B74" location="MCRR!B22" display="MCRR!B22"/>
    <hyperlink ref="A90" location="MCRR!A1" display="MCRR"/>
    <hyperlink ref="B90" location="MCRR!B52" display="MCRR!B52"/>
    <hyperlink ref="A91" location="MCRR!A1" display="MCRR"/>
    <hyperlink ref="B91" location="MCRR!B53" display="MCRR!B53"/>
    <hyperlink ref="A92" location="MCRR!A1" display="MCRR"/>
    <hyperlink ref="B92" location="MCRR!B54" display="MCRR!B54"/>
    <hyperlink ref="A93" location="MCRR!A1" display="MCRR"/>
    <hyperlink ref="B93" location="MCRR!B55" display="MCRR!B55"/>
    <hyperlink ref="A94" location="MCRR!A1" display="MCRR"/>
    <hyperlink ref="A2" location="MCRR!A1" display="MCRR"/>
    <hyperlink ref="A97" location="MCRR!A1" display="MCRR"/>
    <hyperlink ref="A98" location="MCRR!A1" display="MCRR"/>
    <hyperlink ref="A95" location="MCRR!A1" display="MCRR"/>
    <hyperlink ref="A96" location="MCRR!A1" display="MCRR"/>
    <hyperlink ref="B95" location="MCRR!B18" display="MCRR!B18"/>
    <hyperlink ref="A99" location="MCRR!A1" display="MCRR"/>
    <hyperlink ref="A100" location="MCRR!A1" display="MCRR"/>
    <hyperlink ref="A101" location="MCRR!A1" display="MCRR"/>
    <hyperlink ref="A102" location="MCRR!A1" display="MCRR"/>
    <hyperlink ref="A103" location="MCRR!A1" display="MCRR"/>
    <hyperlink ref="A104" location="MCRR!A1" display="MCRR"/>
    <hyperlink ref="B96" location="MCRR!B18" display="MCRR!B18"/>
    <hyperlink ref="B97" location="MCRR!B18" display="MCRR!B18"/>
    <hyperlink ref="B98" location="MCRR!B18" display="MCRR!B18"/>
    <hyperlink ref="B99" location="MCRR!B18" display="MCRR!B18"/>
    <hyperlink ref="B100" location="MCRR!B18" display="MCRR!B18"/>
    <hyperlink ref="B101" location="MCRR!B18" display="MCRR!B18"/>
    <hyperlink ref="B102" location="MCRR!B18" display="MCRR!B18"/>
    <hyperlink ref="B103" location="MCRR!B18" display="MCRR!B18"/>
    <hyperlink ref="B104" location="MCRR!B18" display="MCRR!B18"/>
    <hyperlink ref="A105:A106" location="'Relevant Indicator Calculation'!A1" display="Relevant Indicator Calculation"/>
    <hyperlink ref="B105:B106" location="'Relevant Indicator Calculation'!B4" display="'Relevant Indicator Calculation'!B4"/>
    <hyperlink ref="A107:A108" location="'Relevant Indicator Calculation'!A1" display="Relevant Indicator Calculation"/>
    <hyperlink ref="B107:B108" location="'Relevant Indicator Calculation'!B5" display="Relevant Indicator Calculation'!B5"/>
    <hyperlink ref="A109:A110" location="'Relevant Indicator Calculation'!A1" display="Relevant Indicator Calculation"/>
    <hyperlink ref="B109:B110" location="'Relevant Indicator Calculation'!B6" display="Relevant Indicator Calculation'!B6"/>
    <hyperlink ref="A111:A112" location="'Relevant Indicator Calculation'!A1" display="Relevant Indicator Calculation"/>
    <hyperlink ref="B111:B112" location="'Relevant Indicator Calculation'!B7" display="Relevant Indicator Calculation'!B7"/>
    <hyperlink ref="A113:A114" location="'Relevant Indicator Calculation'!A1" display="Relevant Indicator Calculation"/>
    <hyperlink ref="B113:B114" location="'Relevant Indicator Calculation'!B8" display="Relevant Indicator Calculation'!B8"/>
    <hyperlink ref="A115:A116" location="'Relevant Indicator Calculation'!A1" display="Relevant Indicator Calculation"/>
    <hyperlink ref="B115:B116" location="'Relevant Indicator Calculation'!B9" display="Relevant Indicator Calculation'!B9"/>
    <hyperlink ref="A117:A118" location="'Relevant Indicator Calculation'!A1" display="Relevant Indicator Calculation"/>
    <hyperlink ref="B117:B118" location="'Relevant Indicator Calculation'!B10" display="Relevant Indicator Calculation'!B10"/>
    <hyperlink ref="A119:A120" location="'Relevant Indicator Calculation'!A1" display="Relevant Indicator Calculation"/>
    <hyperlink ref="B119:B120" location="'Relevant Indicator Calculation'!B11" display="Relevant Indicator Calculation'!B11"/>
    <hyperlink ref="A121:A122" location="'Relevant Indicator Calculation'!A1" display="Relevant Indicator Calculation"/>
    <hyperlink ref="B121:B122" location="'Relevant Indicator Calculation'!B4" display="'Relevant Indicator Calculation'!B4"/>
    <hyperlink ref="A123:A124" location="'Relevant Indicator Calculation'!A1" display="Relevant Indicator Calculation"/>
    <hyperlink ref="B123:B124" location="'Relevant Indicator Calculation'!C5" display="Relevant Indicator Calculation'!C5"/>
    <hyperlink ref="A125:A126" location="'Relevant Indicator Calculation'!A1" display="Relevant Indicator Calculation"/>
    <hyperlink ref="B125:B126" location="'Relevant Indicator Calculation'!C6" display="Relevant Indicator Calculation'!C6"/>
    <hyperlink ref="A127:A128" location="'Relevant Indicator Calculation'!A1" display="Relevant Indicator Calculation"/>
    <hyperlink ref="B127:B128" location="'Relevant Indicator Calculation'!C7" display="Relevant Indicator Calculation'!C7"/>
    <hyperlink ref="A129:A130" location="'Relevant Indicator Calculation'!A1" display="Relevant Indicator Calculation"/>
    <hyperlink ref="B129:B130" location="'Relevant Indicator Calculation'!C8" display="Relevant Indicator Calculation'!C8"/>
    <hyperlink ref="A131:A132" location="'Relevant Indicator Calculation'!A1" display="Relevant Indicator Calculation"/>
    <hyperlink ref="B131:B132" location="'Relevant Indicator Calculation'!C9" display="Relevant Indicator Calculation'!C9"/>
    <hyperlink ref="A133:A134" location="'Relevant Indicator Calculation'!A1" display="Relevant Indicator Calculation"/>
    <hyperlink ref="B133:B134" location="'Relevant Indicator Calculation'!C10" display="Relevant Indicator Calculation'!C10"/>
    <hyperlink ref="A135:A136" location="'Relevant Indicator Calculation'!A1" display="Relevant Indicator Calculation"/>
    <hyperlink ref="B135:B136" location="'Relevant Indicator Calculation'!C11" display="Relevant Indicator Calculation'!C11"/>
    <hyperlink ref="A137:A138" location="'Relevant Indicator Calculation'!A1" display="Relevant Indicator Calculation"/>
    <hyperlink ref="B137:B138" location="'Relevant Indicator Calculation'!B4" display="'Relevant Indicator Calculation'!B4"/>
    <hyperlink ref="A139:A140" location="'Relevant Indicator Calculation'!A1" display="Relevant Indicator Calculation"/>
    <hyperlink ref="B139:B140" location="'Relevant Indicator Calculation'!D5" display="Relevant Indicator Calculation'!D5"/>
    <hyperlink ref="A141:A142" location="'Relevant Indicator Calculation'!A1" display="Relevant Indicator Calculation"/>
    <hyperlink ref="B141:B142" location="'Relevant Indicator Calculation'!D6" display="Relevant Indicator Calculation'!D6"/>
    <hyperlink ref="A143:A144" location="'Relevant Indicator Calculation'!A1" display="Relevant Indicator Calculation"/>
    <hyperlink ref="B143:B144" location="'Relevant Indicator Calculation'!D7" display="Relevant Indicator Calculation'!D7"/>
    <hyperlink ref="A145:A146" location="'Relevant Indicator Calculation'!A1" display="Relevant Indicator Calculation"/>
    <hyperlink ref="B145:B146" location="'Relevant Indicator Calculation'!D8" display="Relevant Indicator Calculation'!D8"/>
    <hyperlink ref="A147:A148" location="'Relevant Indicator Calculation'!A1" display="Relevant Indicator Calculation"/>
    <hyperlink ref="B147:B148" location="'Relevant Indicator Calculation'!D9" display="Relevant Indicator Calculation'!D9"/>
    <hyperlink ref="A149:A150" location="'Relevant Indicator Calculation'!A1" display="Relevant Indicator Calculation"/>
    <hyperlink ref="B149:B150" location="'Relevant Indicator Calculation'!D10" display="Relevant Indicator Calculation'!D10"/>
    <hyperlink ref="A151:A152" location="'Relevant Indicator Calculation'!A1" display="Relevant Indicator Calculation"/>
    <hyperlink ref="B151:B152" location="'Relevant Indicator Calculation'!D11" display="Relevant Indicator Calculation'!D11"/>
    <hyperlink ref="B49" location="MCRR!B22" display="MCRR!B22"/>
    <hyperlink ref="B55" location="MCRR!B22" display="MCRR!B22"/>
    <hyperlink ref="B75" location="MCRR!B22" display="MCRR!B22"/>
    <hyperlink ref="B94" location="MCRR!B56" display="MCRR!B56"/>
    <hyperlink ref="B38" location="MCRR!B23" display="MCRR!B23"/>
    <hyperlink ref="B39" location="MCRR!B23" display="MCRR!B23"/>
    <hyperlink ref="B42:B44" location="MCRR!B26" display="MCRR!B26"/>
    <hyperlink ref="B46:B47" location="MCRR!B28" display="MCRR!B28"/>
    <hyperlink ref="B48:B49" location="MCRR!B29" display="MCRR!B29"/>
    <hyperlink ref="B50:B51" location="MCRR!B30" display="MCRR!B30"/>
    <hyperlink ref="B50:B66" location="MCRR!B30" display="MCRR!B30"/>
    <hyperlink ref="B52:B53" location="MCRR!B31" display="MCRR!B31"/>
    <hyperlink ref="B54:B55" location="MCRR!B32" display="MCRR!B32"/>
    <hyperlink ref="B56:B58" location="MCRR!B33" display="MCRR!B33"/>
    <hyperlink ref="B65:B66" location="MCRR!B39" display="MCRR!B39"/>
    <hyperlink ref="B67:B68" location="MCRR!B40" display="MCRR!B40"/>
    <hyperlink ref="B67:B86" location="MCRR!B40" display="MCRR!B40"/>
    <hyperlink ref="B69:B70" location="MCRR!B41" display="MCRR!B41"/>
    <hyperlink ref="B72:B73" location="MCRR!B43" display="MCRR!B43"/>
    <hyperlink ref="B74:B75" location="MCRR!B44" display="MCRR!B44"/>
    <hyperlink ref="B76:B77" location="MCRR!B45" display="MCRR!B45"/>
    <hyperlink ref="B78:B79" location="MCRR!B46" display="MCRR!B46"/>
    <hyperlink ref="B80:B81" location="MCRR!B47" display="MCRR!B47"/>
    <hyperlink ref="B82:B83" location="MCRR!B48" display="MCRR!B48"/>
    <hyperlink ref="B84:B86" location="MCRR!B49" display="MCRR!B49"/>
    <hyperlink ref="B87:B89" location="MCRR!B50" display="MCRR!B50"/>
    <hyperlink ref="B87:B98" location="MCRR!B50" display="MCRR!B50"/>
    <hyperlink ref="B95:B96" location="MCRR!B58" display="MCRR!B58"/>
    <hyperlink ref="B97:B98" location="MCRR!B59" display="MCRR!B59"/>
    <hyperlink ref="B99:B100" location="MCRR!B60" display="MCRR!B60"/>
    <hyperlink ref="B101:B102" location="MCRR!B61" display="MCRR!B61"/>
    <hyperlink ref="B103:B104" location="MCRR!B62" display="MCRR!B62"/>
    <hyperlink ref="B121:B136" location="'Relevant Indicator Calculation'!C4" display="Relevant Indicator Calculation'!C4"/>
    <hyperlink ref="B137:B152" location="'Relevant Indicator Calculation'!D4" display="Relevant Indicator Calculation'!D4"/>
  </hyperlinks>
  <pageMargins left="0.7" right="0.7" top="0.75" bottom="0.75" header="0.3" footer="0.3"/>
  <pageSetup paperSize="9" orientation="portrait" r:id="rId1"/>
  <headerFooter>
    <oddHeader>&amp;L&amp;"Times New Roman,Regular"&amp;12&amp;K000000Central Bank of Ireland - RESTRICTED</oddHeader>
    <evenHeader>&amp;L&amp;"Times New Roman,Regular"&amp;12&amp;K000000Central Bank of Ireland - RESTRICTED</evenHeader>
    <firstHeader>&amp;L&amp;"Times New Roman,Regular"&amp;12&amp;K000000Central Bank of Ireland - RESTRICTED</firstHeader>
  </headerFooter>
  <ignoredErrors>
    <ignoredError sqref="A1:F38 A50:F54 A49 C49:F49 A56:F74 A55 C55:F55 A76:F93 A75 C75:F75 A95:F151 A94 C94:F94 A40:F48 A39 C39:F39" formula="1"/>
  </ignoredErrors>
  <extLst>
    <ext xmlns:x14="http://schemas.microsoft.com/office/spreadsheetml/2009/9/main" uri="{78C0D931-6437-407d-A8EE-F0AAD7539E65}">
      <x14:conditionalFormattings>
        <x14:conditionalFormatting xmlns:xm="http://schemas.microsoft.com/office/excel/2006/main">
          <x14:cfRule type="iconSet" priority="156" id="{59CFFC04-689E-442D-95CD-8952A56CEE7A}">
            <x14:iconSet iconSet="3Symbols2" showValue="0" custom="1">
              <x14:cfvo type="percent">
                <xm:f>0</xm:f>
              </x14:cfvo>
              <x14:cfvo type="num">
                <xm:f>0</xm:f>
              </x14:cfvo>
              <x14:cfvo type="num">
                <xm:f>1</xm:f>
              </x14:cfvo>
              <x14:cfIcon iconSet="3Symbols2" iconId="0"/>
              <x14:cfIcon iconSet="3Symbols2" iconId="0"/>
              <x14:cfIcon iconSet="3Symbols2" iconId="2"/>
            </x14:iconSet>
          </x14:cfRule>
          <xm:sqref>F3:F4</xm:sqref>
        </x14:conditionalFormatting>
        <x14:conditionalFormatting xmlns:xm="http://schemas.microsoft.com/office/excel/2006/main">
          <x14:cfRule type="iconSet" priority="155" id="{1B1FC15C-AA06-4614-AC46-531297C40AE8}">
            <x14:iconSet iconSet="3Symbols2" showValue="0" custom="1">
              <x14:cfvo type="percent">
                <xm:f>0</xm:f>
              </x14:cfvo>
              <x14:cfvo type="num">
                <xm:f>0</xm:f>
              </x14:cfvo>
              <x14:cfvo type="num">
                <xm:f>1</xm:f>
              </x14:cfvo>
              <x14:cfIcon iconSet="3Symbols2" iconId="0"/>
              <x14:cfIcon iconSet="3Symbols2" iconId="0"/>
              <x14:cfIcon iconSet="3Symbols2" iconId="2"/>
            </x14:iconSet>
          </x14:cfRule>
          <xm:sqref>F5</xm:sqref>
        </x14:conditionalFormatting>
        <x14:conditionalFormatting xmlns:xm="http://schemas.microsoft.com/office/excel/2006/main">
          <x14:cfRule type="iconSet" priority="154" id="{26E4E75C-9C9D-4002-A54D-8060E0D0EA6B}">
            <x14:iconSet iconSet="3Symbols2" showValue="0" custom="1">
              <x14:cfvo type="percent">
                <xm:f>0</xm:f>
              </x14:cfvo>
              <x14:cfvo type="num">
                <xm:f>0</xm:f>
              </x14:cfvo>
              <x14:cfvo type="num">
                <xm:f>1</xm:f>
              </x14:cfvo>
              <x14:cfIcon iconSet="3Symbols2" iconId="0"/>
              <x14:cfIcon iconSet="3Symbols2" iconId="0"/>
              <x14:cfIcon iconSet="3Symbols2" iconId="2"/>
            </x14:iconSet>
          </x14:cfRule>
          <xm:sqref>F2</xm:sqref>
        </x14:conditionalFormatting>
        <x14:conditionalFormatting xmlns:xm="http://schemas.microsoft.com/office/excel/2006/main">
          <x14:cfRule type="iconSet" priority="153" id="{9774F807-E4CE-4D08-9F5F-DCDF2CE65508}">
            <x14:iconSet iconSet="3Symbols2" showValue="0" custom="1">
              <x14:cfvo type="percent">
                <xm:f>0</xm:f>
              </x14:cfvo>
              <x14:cfvo type="num">
                <xm:f>0</xm:f>
              </x14:cfvo>
              <x14:cfvo type="num">
                <xm:f>1</xm:f>
              </x14:cfvo>
              <x14:cfIcon iconSet="3Symbols2" iconId="0"/>
              <x14:cfIcon iconSet="3Symbols2" iconId="0"/>
              <x14:cfIcon iconSet="3Symbols2" iconId="2"/>
            </x14:iconSet>
          </x14:cfRule>
          <xm:sqref>F6:F7</xm:sqref>
        </x14:conditionalFormatting>
        <x14:conditionalFormatting xmlns:xm="http://schemas.microsoft.com/office/excel/2006/main">
          <x14:cfRule type="iconSet" priority="152" id="{D67BBF9C-4646-4767-849A-E641AC7398CA}">
            <x14:iconSet iconSet="3Symbols2" showValue="0" custom="1">
              <x14:cfvo type="percent">
                <xm:f>0</xm:f>
              </x14:cfvo>
              <x14:cfvo type="num">
                <xm:f>0</xm:f>
              </x14:cfvo>
              <x14:cfvo type="num">
                <xm:f>1</xm:f>
              </x14:cfvo>
              <x14:cfIcon iconSet="3Symbols2" iconId="0"/>
              <x14:cfIcon iconSet="3Symbols2" iconId="0"/>
              <x14:cfIcon iconSet="3Symbols2" iconId="2"/>
            </x14:iconSet>
          </x14:cfRule>
          <xm:sqref>F8</xm:sqref>
        </x14:conditionalFormatting>
        <x14:conditionalFormatting xmlns:xm="http://schemas.microsoft.com/office/excel/2006/main">
          <x14:cfRule type="iconSet" priority="151" id="{631DEF53-5061-498E-A75D-6A8A528F2155}">
            <x14:iconSet iconSet="3Symbols2" showValue="0" custom="1">
              <x14:cfvo type="percent">
                <xm:f>0</xm:f>
              </x14:cfvo>
              <x14:cfvo type="num">
                <xm:f>0</xm:f>
              </x14:cfvo>
              <x14:cfvo type="num">
                <xm:f>1</xm:f>
              </x14:cfvo>
              <x14:cfIcon iconSet="3Symbols2" iconId="0"/>
              <x14:cfIcon iconSet="3Symbols2" iconId="0"/>
              <x14:cfIcon iconSet="3Symbols2" iconId="2"/>
            </x14:iconSet>
          </x14:cfRule>
          <xm:sqref>F9</xm:sqref>
        </x14:conditionalFormatting>
        <x14:conditionalFormatting xmlns:xm="http://schemas.microsoft.com/office/excel/2006/main">
          <x14:cfRule type="iconSet" priority="150" id="{EF328153-B940-4A70-BEA1-14EE7383FAF5}">
            <x14:iconSet iconSet="3Symbols2" showValue="0" custom="1">
              <x14:cfvo type="percent">
                <xm:f>0</xm:f>
              </x14:cfvo>
              <x14:cfvo type="num">
                <xm:f>0</xm:f>
              </x14:cfvo>
              <x14:cfvo type="num">
                <xm:f>1</xm:f>
              </x14:cfvo>
              <x14:cfIcon iconSet="3Symbols2" iconId="0"/>
              <x14:cfIcon iconSet="3Symbols2" iconId="0"/>
              <x14:cfIcon iconSet="3Symbols2" iconId="2"/>
            </x14:iconSet>
          </x14:cfRule>
          <xm:sqref>F10:F11</xm:sqref>
        </x14:conditionalFormatting>
        <x14:conditionalFormatting xmlns:xm="http://schemas.microsoft.com/office/excel/2006/main">
          <x14:cfRule type="iconSet" priority="149" id="{369FB143-37A3-4381-A084-2A8FB78176C1}">
            <x14:iconSet iconSet="3Symbols2" showValue="0" custom="1">
              <x14:cfvo type="percent">
                <xm:f>0</xm:f>
              </x14:cfvo>
              <x14:cfvo type="num">
                <xm:f>0</xm:f>
              </x14:cfvo>
              <x14:cfvo type="num">
                <xm:f>1</xm:f>
              </x14:cfvo>
              <x14:cfIcon iconSet="3Symbols2" iconId="0"/>
              <x14:cfIcon iconSet="3Symbols2" iconId="0"/>
              <x14:cfIcon iconSet="3Symbols2" iconId="2"/>
            </x14:iconSet>
          </x14:cfRule>
          <xm:sqref>F12</xm:sqref>
        </x14:conditionalFormatting>
        <x14:conditionalFormatting xmlns:xm="http://schemas.microsoft.com/office/excel/2006/main">
          <x14:cfRule type="iconSet" priority="148" id="{271234CB-AD9D-40F1-AF93-E12AC145FB0E}">
            <x14:iconSet iconSet="3Symbols2" showValue="0" custom="1">
              <x14:cfvo type="percent">
                <xm:f>0</xm:f>
              </x14:cfvo>
              <x14:cfvo type="num">
                <xm:f>0</xm:f>
              </x14:cfvo>
              <x14:cfvo type="num">
                <xm:f>1</xm:f>
              </x14:cfvo>
              <x14:cfIcon iconSet="3Symbols2" iconId="0"/>
              <x14:cfIcon iconSet="3Symbols2" iconId="0"/>
              <x14:cfIcon iconSet="3Symbols2" iconId="2"/>
            </x14:iconSet>
          </x14:cfRule>
          <xm:sqref>F19:F20</xm:sqref>
        </x14:conditionalFormatting>
        <x14:conditionalFormatting xmlns:xm="http://schemas.microsoft.com/office/excel/2006/main">
          <x14:cfRule type="iconSet" priority="147" id="{66B7175E-31DE-4EE1-8E21-076C008FE45E}">
            <x14:iconSet iconSet="3Symbols2" showValue="0" custom="1">
              <x14:cfvo type="percent">
                <xm:f>0</xm:f>
              </x14:cfvo>
              <x14:cfvo type="num">
                <xm:f>0</xm:f>
              </x14:cfvo>
              <x14:cfvo type="num">
                <xm:f>1</xm:f>
              </x14:cfvo>
              <x14:cfIcon iconSet="3Symbols2" iconId="0"/>
              <x14:cfIcon iconSet="3Symbols2" iconId="0"/>
              <x14:cfIcon iconSet="3Symbols2" iconId="2"/>
            </x14:iconSet>
          </x14:cfRule>
          <xm:sqref>F21</xm:sqref>
        </x14:conditionalFormatting>
        <x14:conditionalFormatting xmlns:xm="http://schemas.microsoft.com/office/excel/2006/main">
          <x14:cfRule type="iconSet" priority="146" id="{B44B5753-90C3-4817-AF15-636F90091124}">
            <x14:iconSet iconSet="3Symbols2" showValue="0" custom="1">
              <x14:cfvo type="percent">
                <xm:f>0</xm:f>
              </x14:cfvo>
              <x14:cfvo type="num">
                <xm:f>0</xm:f>
              </x14:cfvo>
              <x14:cfvo type="num">
                <xm:f>1</xm:f>
              </x14:cfvo>
              <x14:cfIcon iconSet="3Symbols2" iconId="0"/>
              <x14:cfIcon iconSet="3Symbols2" iconId="0"/>
              <x14:cfIcon iconSet="3Symbols2" iconId="2"/>
            </x14:iconSet>
          </x14:cfRule>
          <xm:sqref>F13:F14 F16:F17</xm:sqref>
        </x14:conditionalFormatting>
        <x14:conditionalFormatting xmlns:xm="http://schemas.microsoft.com/office/excel/2006/main">
          <x14:cfRule type="iconSet" priority="145" id="{35D227BA-9EFE-412F-8952-663078FE2098}">
            <x14:iconSet iconSet="3Symbols2" showValue="0" custom="1">
              <x14:cfvo type="percent">
                <xm:f>0</xm:f>
              </x14:cfvo>
              <x14:cfvo type="num">
                <xm:f>0</xm:f>
              </x14:cfvo>
              <x14:cfvo type="num">
                <xm:f>1</xm:f>
              </x14:cfvo>
              <x14:cfIcon iconSet="3Symbols2" iconId="0"/>
              <x14:cfIcon iconSet="3Symbols2" iconId="0"/>
              <x14:cfIcon iconSet="3Symbols2" iconId="2"/>
            </x14:iconSet>
          </x14:cfRule>
          <xm:sqref>F15 F18</xm:sqref>
        </x14:conditionalFormatting>
        <x14:conditionalFormatting xmlns:xm="http://schemas.microsoft.com/office/excel/2006/main">
          <x14:cfRule type="iconSet" priority="144" id="{7E11DC30-195F-4469-9561-1F6F4EDB4CE3}">
            <x14:iconSet iconSet="3Symbols2" showValue="0" custom="1">
              <x14:cfvo type="percent">
                <xm:f>0</xm:f>
              </x14:cfvo>
              <x14:cfvo type="num">
                <xm:f>0</xm:f>
              </x14:cfvo>
              <x14:cfvo type="num">
                <xm:f>1</xm:f>
              </x14:cfvo>
              <x14:cfIcon iconSet="3Symbols2" iconId="0"/>
              <x14:cfIcon iconSet="3Symbols2" iconId="0"/>
              <x14:cfIcon iconSet="3Symbols2" iconId="2"/>
            </x14:iconSet>
          </x14:cfRule>
          <xm:sqref>F22:F23</xm:sqref>
        </x14:conditionalFormatting>
        <x14:conditionalFormatting xmlns:xm="http://schemas.microsoft.com/office/excel/2006/main">
          <x14:cfRule type="iconSet" priority="143" id="{9F231931-D05F-4B6A-95DC-2D9900A0B07B}">
            <x14:iconSet iconSet="3Symbols2" showValue="0" custom="1">
              <x14:cfvo type="percent">
                <xm:f>0</xm:f>
              </x14:cfvo>
              <x14:cfvo type="num">
                <xm:f>0</xm:f>
              </x14:cfvo>
              <x14:cfvo type="num">
                <xm:f>1</xm:f>
              </x14:cfvo>
              <x14:cfIcon iconSet="3Symbols2" iconId="0"/>
              <x14:cfIcon iconSet="3Symbols2" iconId="0"/>
              <x14:cfIcon iconSet="3Symbols2" iconId="2"/>
            </x14:iconSet>
          </x14:cfRule>
          <xm:sqref>F24</xm:sqref>
        </x14:conditionalFormatting>
        <x14:conditionalFormatting xmlns:xm="http://schemas.microsoft.com/office/excel/2006/main">
          <x14:cfRule type="iconSet" priority="142" id="{9E9FAB50-3DBB-41BE-8C15-2C03E10229CA}">
            <x14:iconSet iconSet="3Symbols2" showValue="0" custom="1">
              <x14:cfvo type="percent">
                <xm:f>0</xm:f>
              </x14:cfvo>
              <x14:cfvo type="num">
                <xm:f>0</xm:f>
              </x14:cfvo>
              <x14:cfvo type="num">
                <xm:f>1</xm:f>
              </x14:cfvo>
              <x14:cfIcon iconSet="3Symbols2" iconId="0"/>
              <x14:cfIcon iconSet="3Symbols2" iconId="0"/>
              <x14:cfIcon iconSet="3Symbols2" iconId="2"/>
            </x14:iconSet>
          </x14:cfRule>
          <xm:sqref>F25:F26</xm:sqref>
        </x14:conditionalFormatting>
        <x14:conditionalFormatting xmlns:xm="http://schemas.microsoft.com/office/excel/2006/main">
          <x14:cfRule type="iconSet" priority="141" id="{827DB88C-0F7C-4719-9D41-326677B5A54F}">
            <x14:iconSet iconSet="3Symbols2" showValue="0" custom="1">
              <x14:cfvo type="percent">
                <xm:f>0</xm:f>
              </x14:cfvo>
              <x14:cfvo type="num">
                <xm:f>0</xm:f>
              </x14:cfvo>
              <x14:cfvo type="num">
                <xm:f>1</xm:f>
              </x14:cfvo>
              <x14:cfIcon iconSet="3Symbols2" iconId="0"/>
              <x14:cfIcon iconSet="3Symbols2" iconId="0"/>
              <x14:cfIcon iconSet="3Symbols2" iconId="2"/>
            </x14:iconSet>
          </x14:cfRule>
          <xm:sqref>F27</xm:sqref>
        </x14:conditionalFormatting>
        <x14:conditionalFormatting xmlns:xm="http://schemas.microsoft.com/office/excel/2006/main">
          <x14:cfRule type="iconSet" priority="139" id="{6E7C71BD-9245-44C9-8A18-1DB99C93263D}">
            <x14:iconSet iconSet="3Symbols2" showValue="0" custom="1">
              <x14:cfvo type="percent">
                <xm:f>0</xm:f>
              </x14:cfvo>
              <x14:cfvo type="num">
                <xm:f>0</xm:f>
              </x14:cfvo>
              <x14:cfvo type="num">
                <xm:f>1</xm:f>
              </x14:cfvo>
              <x14:cfIcon iconSet="3Symbols2" iconId="0"/>
              <x14:cfIcon iconSet="3Symbols2" iconId="0"/>
              <x14:cfIcon iconSet="3Symbols2" iconId="2"/>
            </x14:iconSet>
          </x14:cfRule>
          <xm:sqref>F32</xm:sqref>
        </x14:conditionalFormatting>
        <x14:conditionalFormatting xmlns:xm="http://schemas.microsoft.com/office/excel/2006/main">
          <x14:cfRule type="iconSet" priority="134" id="{DEA23320-D451-4601-8BAD-FFC4279598F2}">
            <x14:iconSet iconSet="3Symbols2" showValue="0" custom="1">
              <x14:cfvo type="percent">
                <xm:f>0</xm:f>
              </x14:cfvo>
              <x14:cfvo type="num">
                <xm:f>0</xm:f>
              </x14:cfvo>
              <x14:cfvo type="num">
                <xm:f>1</xm:f>
              </x14:cfvo>
              <x14:cfIcon iconSet="3Symbols2" iconId="0"/>
              <x14:cfIcon iconSet="3Symbols2" iconId="0"/>
              <x14:cfIcon iconSet="3Symbols2" iconId="2"/>
            </x14:iconSet>
          </x14:cfRule>
          <xm:sqref>F28:F29</xm:sqref>
        </x14:conditionalFormatting>
        <x14:conditionalFormatting xmlns:xm="http://schemas.microsoft.com/office/excel/2006/main">
          <x14:cfRule type="iconSet" priority="133" id="{AC53BD72-7861-4FFF-875A-8E5E5E2BA989}">
            <x14:iconSet iconSet="3Symbols2" showValue="0" custom="1">
              <x14:cfvo type="percent">
                <xm:f>0</xm:f>
              </x14:cfvo>
              <x14:cfvo type="num">
                <xm:f>0</xm:f>
              </x14:cfvo>
              <x14:cfvo type="num">
                <xm:f>1</xm:f>
              </x14:cfvo>
              <x14:cfIcon iconSet="3Symbols2" iconId="0"/>
              <x14:cfIcon iconSet="3Symbols2" iconId="0"/>
              <x14:cfIcon iconSet="3Symbols2" iconId="2"/>
            </x14:iconSet>
          </x14:cfRule>
          <xm:sqref>F30</xm:sqref>
        </x14:conditionalFormatting>
        <x14:conditionalFormatting xmlns:xm="http://schemas.microsoft.com/office/excel/2006/main">
          <x14:cfRule type="iconSet" priority="131" id="{A980080F-89E3-4771-89B3-3EFB6E25248F}">
            <x14:iconSet iconSet="3Symbols2" showValue="0" custom="1">
              <x14:cfvo type="percent">
                <xm:f>0</xm:f>
              </x14:cfvo>
              <x14:cfvo type="num">
                <xm:f>0</xm:f>
              </x14:cfvo>
              <x14:cfvo type="num">
                <xm:f>1</xm:f>
              </x14:cfvo>
              <x14:cfIcon iconSet="3Symbols2" iconId="0"/>
              <x14:cfIcon iconSet="3Symbols2" iconId="0"/>
              <x14:cfIcon iconSet="3Symbols2" iconId="2"/>
            </x14:iconSet>
          </x14:cfRule>
          <xm:sqref>F34</xm:sqref>
        </x14:conditionalFormatting>
        <x14:conditionalFormatting xmlns:xm="http://schemas.microsoft.com/office/excel/2006/main">
          <x14:cfRule type="iconSet" priority="129" id="{0A1C5F11-8AED-4155-AD04-9F0269BBD0AB}">
            <x14:iconSet iconSet="3Symbols2" showValue="0" custom="1">
              <x14:cfvo type="percent">
                <xm:f>0</xm:f>
              </x14:cfvo>
              <x14:cfvo type="num">
                <xm:f>0</xm:f>
              </x14:cfvo>
              <x14:cfvo type="num">
                <xm:f>1</xm:f>
              </x14:cfvo>
              <x14:cfIcon iconSet="3Symbols2" iconId="0"/>
              <x14:cfIcon iconSet="3Symbols2" iconId="0"/>
              <x14:cfIcon iconSet="3Symbols2" iconId="2"/>
            </x14:iconSet>
          </x14:cfRule>
          <xm:sqref>F36</xm:sqref>
        </x14:conditionalFormatting>
        <x14:conditionalFormatting xmlns:xm="http://schemas.microsoft.com/office/excel/2006/main">
          <x14:cfRule type="iconSet" priority="127" id="{FF64932B-62AE-4B0C-9727-AD4F8DD01085}">
            <x14:iconSet iconSet="3Symbols2" showValue="0" custom="1">
              <x14:cfvo type="percent">
                <xm:f>0</xm:f>
              </x14:cfvo>
              <x14:cfvo type="num">
                <xm:f>0</xm:f>
              </x14:cfvo>
              <x14:cfvo type="num">
                <xm:f>1</xm:f>
              </x14:cfvo>
              <x14:cfIcon iconSet="3Symbols2" iconId="0"/>
              <x14:cfIcon iconSet="3Symbols2" iconId="0"/>
              <x14:cfIcon iconSet="3Symbols2" iconId="2"/>
            </x14:iconSet>
          </x14:cfRule>
          <xm:sqref>F37</xm:sqref>
        </x14:conditionalFormatting>
        <x14:conditionalFormatting xmlns:xm="http://schemas.microsoft.com/office/excel/2006/main">
          <x14:cfRule type="iconSet" priority="123" id="{8F1397A3-074B-491C-895F-1C948997A4EF}">
            <x14:iconSet iconSet="3Symbols2" showValue="0" custom="1">
              <x14:cfvo type="percent">
                <xm:f>0</xm:f>
              </x14:cfvo>
              <x14:cfvo type="num">
                <xm:f>0</xm:f>
              </x14:cfvo>
              <x14:cfvo type="num">
                <xm:f>1</xm:f>
              </x14:cfvo>
              <x14:cfIcon iconSet="3Symbols2" iconId="0"/>
              <x14:cfIcon iconSet="3Symbols2" iconId="0"/>
              <x14:cfIcon iconSet="3Symbols2" iconId="2"/>
            </x14:iconSet>
          </x14:cfRule>
          <xm:sqref>F39</xm:sqref>
        </x14:conditionalFormatting>
        <x14:conditionalFormatting xmlns:xm="http://schemas.microsoft.com/office/excel/2006/main">
          <x14:cfRule type="iconSet" priority="121" id="{D91FC311-2120-449D-A0D9-11944F9DC899}">
            <x14:iconSet iconSet="3Symbols2" showValue="0" custom="1">
              <x14:cfvo type="percent">
                <xm:f>0</xm:f>
              </x14:cfvo>
              <x14:cfvo type="num">
                <xm:f>0</xm:f>
              </x14:cfvo>
              <x14:cfvo type="num">
                <xm:f>1</xm:f>
              </x14:cfvo>
              <x14:cfIcon iconSet="3Symbols2" iconId="0"/>
              <x14:cfIcon iconSet="3Symbols2" iconId="0"/>
              <x14:cfIcon iconSet="3Symbols2" iconId="2"/>
            </x14:iconSet>
          </x14:cfRule>
          <xm:sqref>F40</xm:sqref>
        </x14:conditionalFormatting>
        <x14:conditionalFormatting xmlns:xm="http://schemas.microsoft.com/office/excel/2006/main">
          <x14:cfRule type="iconSet" priority="119" id="{F79597D4-101F-4C0C-812D-EE93B9BF37AA}">
            <x14:iconSet iconSet="3Symbols2" showValue="0" custom="1">
              <x14:cfvo type="percent">
                <xm:f>0</xm:f>
              </x14:cfvo>
              <x14:cfvo type="num">
                <xm:f>0</xm:f>
              </x14:cfvo>
              <x14:cfvo type="num">
                <xm:f>1</xm:f>
              </x14:cfvo>
              <x14:cfIcon iconSet="3Symbols2" iconId="0"/>
              <x14:cfIcon iconSet="3Symbols2" iconId="0"/>
              <x14:cfIcon iconSet="3Symbols2" iconId="2"/>
            </x14:iconSet>
          </x14:cfRule>
          <xm:sqref>F41</xm:sqref>
        </x14:conditionalFormatting>
        <x14:conditionalFormatting xmlns:xm="http://schemas.microsoft.com/office/excel/2006/main">
          <x14:cfRule type="iconSet" priority="118" id="{BF0B9EBB-1AC2-468A-A9E6-FE20C2E36F36}">
            <x14:iconSet iconSet="3Symbols2" showValue="0" custom="1">
              <x14:cfvo type="percent">
                <xm:f>0</xm:f>
              </x14:cfvo>
              <x14:cfvo type="num">
                <xm:f>0</xm:f>
              </x14:cfvo>
              <x14:cfvo type="num">
                <xm:f>1</xm:f>
              </x14:cfvo>
              <x14:cfIcon iconSet="3Symbols2" iconId="0"/>
              <x14:cfIcon iconSet="3Symbols2" iconId="0"/>
              <x14:cfIcon iconSet="3Symbols2" iconId="2"/>
            </x14:iconSet>
          </x14:cfRule>
          <xm:sqref>F42:F43</xm:sqref>
        </x14:conditionalFormatting>
        <x14:conditionalFormatting xmlns:xm="http://schemas.microsoft.com/office/excel/2006/main">
          <x14:cfRule type="iconSet" priority="117" id="{6C961A37-B46F-4D27-8300-FE42758BBE1F}">
            <x14:iconSet iconSet="3Symbols2" showValue="0" custom="1">
              <x14:cfvo type="percent">
                <xm:f>0</xm:f>
              </x14:cfvo>
              <x14:cfvo type="num">
                <xm:f>0</xm:f>
              </x14:cfvo>
              <x14:cfvo type="num">
                <xm:f>1</xm:f>
              </x14:cfvo>
              <x14:cfIcon iconSet="3Symbols2" iconId="0"/>
              <x14:cfIcon iconSet="3Symbols2" iconId="0"/>
              <x14:cfIcon iconSet="3Symbols2" iconId="2"/>
            </x14:iconSet>
          </x14:cfRule>
          <xm:sqref>F44</xm:sqref>
        </x14:conditionalFormatting>
        <x14:conditionalFormatting xmlns:xm="http://schemas.microsoft.com/office/excel/2006/main">
          <x14:cfRule type="iconSet" priority="115" id="{41576040-D7E3-4F22-953A-3F99155FBA07}">
            <x14:iconSet iconSet="3Symbols2" showValue="0" custom="1">
              <x14:cfvo type="percent">
                <xm:f>0</xm:f>
              </x14:cfvo>
              <x14:cfvo type="num">
                <xm:f>0</xm:f>
              </x14:cfvo>
              <x14:cfvo type="num">
                <xm:f>1</xm:f>
              </x14:cfvo>
              <x14:cfIcon iconSet="3Symbols2" iconId="0"/>
              <x14:cfIcon iconSet="3Symbols2" iconId="0"/>
              <x14:cfIcon iconSet="3Symbols2" iconId="2"/>
            </x14:iconSet>
          </x14:cfRule>
          <xm:sqref>F45</xm:sqref>
        </x14:conditionalFormatting>
        <x14:conditionalFormatting xmlns:xm="http://schemas.microsoft.com/office/excel/2006/main">
          <x14:cfRule type="iconSet" priority="113" id="{0C5AC8A2-AD65-4634-B03C-315BD418CB1C}">
            <x14:iconSet iconSet="3Symbols2" showValue="0" custom="1">
              <x14:cfvo type="percent">
                <xm:f>0</xm:f>
              </x14:cfvo>
              <x14:cfvo type="num">
                <xm:f>0</xm:f>
              </x14:cfvo>
              <x14:cfvo type="num">
                <xm:f>1</xm:f>
              </x14:cfvo>
              <x14:cfIcon iconSet="3Symbols2" iconId="0"/>
              <x14:cfIcon iconSet="3Symbols2" iconId="0"/>
              <x14:cfIcon iconSet="3Symbols2" iconId="2"/>
            </x14:iconSet>
          </x14:cfRule>
          <xm:sqref>F47</xm:sqref>
        </x14:conditionalFormatting>
        <x14:conditionalFormatting xmlns:xm="http://schemas.microsoft.com/office/excel/2006/main">
          <x14:cfRule type="iconSet" priority="111" id="{95ACE7E4-89B6-4A89-8ADA-73673DADD3E0}">
            <x14:iconSet iconSet="3Symbols2" showValue="0" custom="1">
              <x14:cfvo type="percent">
                <xm:f>0</xm:f>
              </x14:cfvo>
              <x14:cfvo type="num">
                <xm:f>0</xm:f>
              </x14:cfvo>
              <x14:cfvo type="num">
                <xm:f>1</xm:f>
              </x14:cfvo>
              <x14:cfIcon iconSet="3Symbols2" iconId="0"/>
              <x14:cfIcon iconSet="3Symbols2" iconId="0"/>
              <x14:cfIcon iconSet="3Symbols2" iconId="2"/>
            </x14:iconSet>
          </x14:cfRule>
          <xm:sqref>F49</xm:sqref>
        </x14:conditionalFormatting>
        <x14:conditionalFormatting xmlns:xm="http://schemas.microsoft.com/office/excel/2006/main">
          <x14:cfRule type="iconSet" priority="109" id="{A2F01378-2549-41FB-A29A-0ECDAB95DB5C}">
            <x14:iconSet iconSet="3Symbols2" showValue="0" custom="1">
              <x14:cfvo type="percent">
                <xm:f>0</xm:f>
              </x14:cfvo>
              <x14:cfvo type="num">
                <xm:f>0</xm:f>
              </x14:cfvo>
              <x14:cfvo type="num">
                <xm:f>1</xm:f>
              </x14:cfvo>
              <x14:cfIcon iconSet="3Symbols2" iconId="0"/>
              <x14:cfIcon iconSet="3Symbols2" iconId="0"/>
              <x14:cfIcon iconSet="3Symbols2" iconId="2"/>
            </x14:iconSet>
          </x14:cfRule>
          <xm:sqref>F51</xm:sqref>
        </x14:conditionalFormatting>
        <x14:conditionalFormatting xmlns:xm="http://schemas.microsoft.com/office/excel/2006/main">
          <x14:cfRule type="iconSet" priority="107" id="{CD62E42A-B56A-47E7-B5D7-FD43D8A385F2}">
            <x14:iconSet iconSet="3Symbols2" showValue="0" custom="1">
              <x14:cfvo type="percent">
                <xm:f>0</xm:f>
              </x14:cfvo>
              <x14:cfvo type="num">
                <xm:f>0</xm:f>
              </x14:cfvo>
              <x14:cfvo type="num">
                <xm:f>1</xm:f>
              </x14:cfvo>
              <x14:cfIcon iconSet="3Symbols2" iconId="0"/>
              <x14:cfIcon iconSet="3Symbols2" iconId="0"/>
              <x14:cfIcon iconSet="3Symbols2" iconId="2"/>
            </x14:iconSet>
          </x14:cfRule>
          <xm:sqref>F53</xm:sqref>
        </x14:conditionalFormatting>
        <x14:conditionalFormatting xmlns:xm="http://schemas.microsoft.com/office/excel/2006/main">
          <x14:cfRule type="iconSet" priority="105" id="{629BEC16-5698-4871-9A78-4BE08EC303B5}">
            <x14:iconSet iconSet="3Symbols2" showValue="0" custom="1">
              <x14:cfvo type="percent">
                <xm:f>0</xm:f>
              </x14:cfvo>
              <x14:cfvo type="num">
                <xm:f>0</xm:f>
              </x14:cfvo>
              <x14:cfvo type="num">
                <xm:f>1</xm:f>
              </x14:cfvo>
              <x14:cfIcon iconSet="3Symbols2" iconId="0"/>
              <x14:cfIcon iconSet="3Symbols2" iconId="0"/>
              <x14:cfIcon iconSet="3Symbols2" iconId="2"/>
            </x14:iconSet>
          </x14:cfRule>
          <xm:sqref>F55</xm:sqref>
        </x14:conditionalFormatting>
        <x14:conditionalFormatting xmlns:xm="http://schemas.microsoft.com/office/excel/2006/main">
          <x14:cfRule type="iconSet" priority="104" id="{62B8CF24-9D32-47C0-ADC5-DD1F81F8C69F}">
            <x14:iconSet iconSet="3Symbols2" showValue="0" custom="1">
              <x14:cfvo type="percent">
                <xm:f>0</xm:f>
              </x14:cfvo>
              <x14:cfvo type="num">
                <xm:f>0</xm:f>
              </x14:cfvo>
              <x14:cfvo type="num">
                <xm:f>1</xm:f>
              </x14:cfvo>
              <x14:cfIcon iconSet="3Symbols2" iconId="0"/>
              <x14:cfIcon iconSet="3Symbols2" iconId="0"/>
              <x14:cfIcon iconSet="3Symbols2" iconId="2"/>
            </x14:iconSet>
          </x14:cfRule>
          <xm:sqref>F56:F57</xm:sqref>
        </x14:conditionalFormatting>
        <x14:conditionalFormatting xmlns:xm="http://schemas.microsoft.com/office/excel/2006/main">
          <x14:cfRule type="iconSet" priority="103" id="{86149340-4BCF-4A0A-B23F-52FC769B7A5E}">
            <x14:iconSet iconSet="3Symbols2" showValue="0" custom="1">
              <x14:cfvo type="percent">
                <xm:f>0</xm:f>
              </x14:cfvo>
              <x14:cfvo type="num">
                <xm:f>0</xm:f>
              </x14:cfvo>
              <x14:cfvo type="num">
                <xm:f>1</xm:f>
              </x14:cfvo>
              <x14:cfIcon iconSet="3Symbols2" iconId="0"/>
              <x14:cfIcon iconSet="3Symbols2" iconId="0"/>
              <x14:cfIcon iconSet="3Symbols2" iconId="2"/>
            </x14:iconSet>
          </x14:cfRule>
          <xm:sqref>F58</xm:sqref>
        </x14:conditionalFormatting>
        <x14:conditionalFormatting xmlns:xm="http://schemas.microsoft.com/office/excel/2006/main">
          <x14:cfRule type="iconSet" priority="99" id="{D263929C-A286-4FB6-AAC2-7FDBB3D07966}">
            <x14:iconSet iconSet="3Symbols2" showValue="0" custom="1">
              <x14:cfvo type="percent">
                <xm:f>0</xm:f>
              </x14:cfvo>
              <x14:cfvo type="num">
                <xm:f>0</xm:f>
              </x14:cfvo>
              <x14:cfvo type="num">
                <xm:f>1</xm:f>
              </x14:cfvo>
              <x14:cfIcon iconSet="3Symbols2" iconId="0"/>
              <x14:cfIcon iconSet="3Symbols2" iconId="0"/>
              <x14:cfIcon iconSet="3Symbols2" iconId="2"/>
            </x14:iconSet>
          </x14:cfRule>
          <xm:sqref>F60</xm:sqref>
        </x14:conditionalFormatting>
        <x14:conditionalFormatting xmlns:xm="http://schemas.microsoft.com/office/excel/2006/main">
          <x14:cfRule type="iconSet" priority="97" id="{E5E0EC65-E8E4-420C-BA2C-779B433DF1E8}">
            <x14:iconSet iconSet="3Symbols2" showValue="0" custom="1">
              <x14:cfvo type="percent">
                <xm:f>0</xm:f>
              </x14:cfvo>
              <x14:cfvo type="num">
                <xm:f>0</xm:f>
              </x14:cfvo>
              <x14:cfvo type="num">
                <xm:f>1</xm:f>
              </x14:cfvo>
              <x14:cfIcon iconSet="3Symbols2" iconId="0"/>
              <x14:cfIcon iconSet="3Symbols2" iconId="0"/>
              <x14:cfIcon iconSet="3Symbols2" iconId="2"/>
            </x14:iconSet>
          </x14:cfRule>
          <xm:sqref>F62</xm:sqref>
        </x14:conditionalFormatting>
        <x14:conditionalFormatting xmlns:xm="http://schemas.microsoft.com/office/excel/2006/main">
          <x14:cfRule type="iconSet" priority="95" id="{284EAE37-F0CE-44A0-B83A-EA4B04D5E9B7}">
            <x14:iconSet iconSet="3Symbols2" showValue="0" custom="1">
              <x14:cfvo type="percent">
                <xm:f>0</xm:f>
              </x14:cfvo>
              <x14:cfvo type="num">
                <xm:f>0</xm:f>
              </x14:cfvo>
              <x14:cfvo type="num">
                <xm:f>1</xm:f>
              </x14:cfvo>
              <x14:cfIcon iconSet="3Symbols2" iconId="0"/>
              <x14:cfIcon iconSet="3Symbols2" iconId="0"/>
              <x14:cfIcon iconSet="3Symbols2" iconId="2"/>
            </x14:iconSet>
          </x14:cfRule>
          <xm:sqref>F64</xm:sqref>
        </x14:conditionalFormatting>
        <x14:conditionalFormatting xmlns:xm="http://schemas.microsoft.com/office/excel/2006/main">
          <x14:cfRule type="iconSet" priority="91" id="{E87855CD-0976-4357-B947-53D1486EAA49}">
            <x14:iconSet iconSet="3Symbols2" showValue="0" custom="1">
              <x14:cfvo type="percent">
                <xm:f>0</xm:f>
              </x14:cfvo>
              <x14:cfvo type="num">
                <xm:f>0</xm:f>
              </x14:cfvo>
              <x14:cfvo type="num">
                <xm:f>1</xm:f>
              </x14:cfvo>
              <x14:cfIcon iconSet="3Symbols2" iconId="0"/>
              <x14:cfIcon iconSet="3Symbols2" iconId="0"/>
              <x14:cfIcon iconSet="3Symbols2" iconId="2"/>
            </x14:iconSet>
          </x14:cfRule>
          <xm:sqref>F66</xm:sqref>
        </x14:conditionalFormatting>
        <x14:conditionalFormatting xmlns:xm="http://schemas.microsoft.com/office/excel/2006/main">
          <x14:cfRule type="iconSet" priority="89" id="{53EC9D6A-07B5-49F3-A58B-F10B47FA4B06}">
            <x14:iconSet iconSet="3Symbols2" showValue="0" custom="1">
              <x14:cfvo type="percent">
                <xm:f>0</xm:f>
              </x14:cfvo>
              <x14:cfvo type="num">
                <xm:f>0</xm:f>
              </x14:cfvo>
              <x14:cfvo type="num">
                <xm:f>1</xm:f>
              </x14:cfvo>
              <x14:cfIcon iconSet="3Symbols2" iconId="0"/>
              <x14:cfIcon iconSet="3Symbols2" iconId="0"/>
              <x14:cfIcon iconSet="3Symbols2" iconId="2"/>
            </x14:iconSet>
          </x14:cfRule>
          <xm:sqref>F68</xm:sqref>
        </x14:conditionalFormatting>
        <x14:conditionalFormatting xmlns:xm="http://schemas.microsoft.com/office/excel/2006/main">
          <x14:cfRule type="iconSet" priority="87" id="{8545D0B9-8563-4C67-9B7B-0D64A8F72F5F}">
            <x14:iconSet iconSet="3Symbols2" showValue="0" custom="1">
              <x14:cfvo type="percent">
                <xm:f>0</xm:f>
              </x14:cfvo>
              <x14:cfvo type="num">
                <xm:f>0</xm:f>
              </x14:cfvo>
              <x14:cfvo type="num">
                <xm:f>1</xm:f>
              </x14:cfvo>
              <x14:cfIcon iconSet="3Symbols2" iconId="0"/>
              <x14:cfIcon iconSet="3Symbols2" iconId="0"/>
              <x14:cfIcon iconSet="3Symbols2" iconId="2"/>
            </x14:iconSet>
          </x14:cfRule>
          <xm:sqref>F70</xm:sqref>
        </x14:conditionalFormatting>
        <x14:conditionalFormatting xmlns:xm="http://schemas.microsoft.com/office/excel/2006/main">
          <x14:cfRule type="iconSet" priority="85" id="{98C5D06E-ECB0-42B4-A3E4-0796568C81A2}">
            <x14:iconSet iconSet="3Symbols2" showValue="0" custom="1">
              <x14:cfvo type="percent">
                <xm:f>0</xm:f>
              </x14:cfvo>
              <x14:cfvo type="num">
                <xm:f>0</xm:f>
              </x14:cfvo>
              <x14:cfvo type="num">
                <xm:f>1</xm:f>
              </x14:cfvo>
              <x14:cfIcon iconSet="3Symbols2" iconId="0"/>
              <x14:cfIcon iconSet="3Symbols2" iconId="0"/>
              <x14:cfIcon iconSet="3Symbols2" iconId="2"/>
            </x14:iconSet>
          </x14:cfRule>
          <xm:sqref>F71</xm:sqref>
        </x14:conditionalFormatting>
        <x14:conditionalFormatting xmlns:xm="http://schemas.microsoft.com/office/excel/2006/main">
          <x14:cfRule type="iconSet" priority="83" id="{14871FB0-34E7-4975-A037-11F865EA94DF}">
            <x14:iconSet iconSet="3Symbols2" showValue="0" custom="1">
              <x14:cfvo type="percent">
                <xm:f>0</xm:f>
              </x14:cfvo>
              <x14:cfvo type="num">
                <xm:f>0</xm:f>
              </x14:cfvo>
              <x14:cfvo type="num">
                <xm:f>1</xm:f>
              </x14:cfvo>
              <x14:cfIcon iconSet="3Symbols2" iconId="0"/>
              <x14:cfIcon iconSet="3Symbols2" iconId="0"/>
              <x14:cfIcon iconSet="3Symbols2" iconId="2"/>
            </x14:iconSet>
          </x14:cfRule>
          <xm:sqref>F73</xm:sqref>
        </x14:conditionalFormatting>
        <x14:conditionalFormatting xmlns:xm="http://schemas.microsoft.com/office/excel/2006/main">
          <x14:cfRule type="iconSet" priority="81" id="{80328E30-76A8-4E65-9B60-8968800E3FB2}">
            <x14:iconSet iconSet="3Symbols2" showValue="0" custom="1">
              <x14:cfvo type="percent">
                <xm:f>0</xm:f>
              </x14:cfvo>
              <x14:cfvo type="num">
                <xm:f>0</xm:f>
              </x14:cfvo>
              <x14:cfvo type="num">
                <xm:f>1</xm:f>
              </x14:cfvo>
              <x14:cfIcon iconSet="3Symbols2" iconId="0"/>
              <x14:cfIcon iconSet="3Symbols2" iconId="0"/>
              <x14:cfIcon iconSet="3Symbols2" iconId="2"/>
            </x14:iconSet>
          </x14:cfRule>
          <xm:sqref>F75</xm:sqref>
        </x14:conditionalFormatting>
        <x14:conditionalFormatting xmlns:xm="http://schemas.microsoft.com/office/excel/2006/main">
          <x14:cfRule type="iconSet" priority="79" id="{2C53BC46-B923-4F44-A4D0-2057AB705E49}">
            <x14:iconSet iconSet="3Symbols2" showValue="0" custom="1">
              <x14:cfvo type="percent">
                <xm:f>0</xm:f>
              </x14:cfvo>
              <x14:cfvo type="num">
                <xm:f>0</xm:f>
              </x14:cfvo>
              <x14:cfvo type="num">
                <xm:f>1</xm:f>
              </x14:cfvo>
              <x14:cfIcon iconSet="3Symbols2" iconId="0"/>
              <x14:cfIcon iconSet="3Symbols2" iconId="0"/>
              <x14:cfIcon iconSet="3Symbols2" iconId="2"/>
            </x14:iconSet>
          </x14:cfRule>
          <xm:sqref>F77</xm:sqref>
        </x14:conditionalFormatting>
        <x14:conditionalFormatting xmlns:xm="http://schemas.microsoft.com/office/excel/2006/main">
          <x14:cfRule type="iconSet" priority="77" id="{A8EC6ED1-9027-456F-842B-B868650B7065}">
            <x14:iconSet iconSet="3Symbols2" showValue="0" custom="1">
              <x14:cfvo type="percent">
                <xm:f>0</xm:f>
              </x14:cfvo>
              <x14:cfvo type="num">
                <xm:f>0</xm:f>
              </x14:cfvo>
              <x14:cfvo type="num">
                <xm:f>1</xm:f>
              </x14:cfvo>
              <x14:cfIcon iconSet="3Symbols2" iconId="0"/>
              <x14:cfIcon iconSet="3Symbols2" iconId="0"/>
              <x14:cfIcon iconSet="3Symbols2" iconId="2"/>
            </x14:iconSet>
          </x14:cfRule>
          <xm:sqref>F79</xm:sqref>
        </x14:conditionalFormatting>
        <x14:conditionalFormatting xmlns:xm="http://schemas.microsoft.com/office/excel/2006/main">
          <x14:cfRule type="iconSet" priority="75" id="{0A205BC7-6902-4599-9D98-27DDBD6A19EE}">
            <x14:iconSet iconSet="3Symbols2" showValue="0" custom="1">
              <x14:cfvo type="percent">
                <xm:f>0</xm:f>
              </x14:cfvo>
              <x14:cfvo type="num">
                <xm:f>0</xm:f>
              </x14:cfvo>
              <x14:cfvo type="num">
                <xm:f>1</xm:f>
              </x14:cfvo>
              <x14:cfIcon iconSet="3Symbols2" iconId="0"/>
              <x14:cfIcon iconSet="3Symbols2" iconId="0"/>
              <x14:cfIcon iconSet="3Symbols2" iconId="2"/>
            </x14:iconSet>
          </x14:cfRule>
          <xm:sqref>F81</xm:sqref>
        </x14:conditionalFormatting>
        <x14:conditionalFormatting xmlns:xm="http://schemas.microsoft.com/office/excel/2006/main">
          <x14:cfRule type="iconSet" priority="73" id="{3017DBD8-1BB0-457D-9625-07956F2E56ED}">
            <x14:iconSet iconSet="3Symbols2" showValue="0" custom="1">
              <x14:cfvo type="percent">
                <xm:f>0</xm:f>
              </x14:cfvo>
              <x14:cfvo type="num">
                <xm:f>0</xm:f>
              </x14:cfvo>
              <x14:cfvo type="num">
                <xm:f>1</xm:f>
              </x14:cfvo>
              <x14:cfIcon iconSet="3Symbols2" iconId="0"/>
              <x14:cfIcon iconSet="3Symbols2" iconId="0"/>
              <x14:cfIcon iconSet="3Symbols2" iconId="2"/>
            </x14:iconSet>
          </x14:cfRule>
          <xm:sqref>F83</xm:sqref>
        </x14:conditionalFormatting>
        <x14:conditionalFormatting xmlns:xm="http://schemas.microsoft.com/office/excel/2006/main">
          <x14:cfRule type="iconSet" priority="72" id="{3C82F0AB-A3AB-4C8D-89C2-A41F0FED5BBB}">
            <x14:iconSet iconSet="3Symbols2" showValue="0" custom="1">
              <x14:cfvo type="percent">
                <xm:f>0</xm:f>
              </x14:cfvo>
              <x14:cfvo type="num">
                <xm:f>0</xm:f>
              </x14:cfvo>
              <x14:cfvo type="num">
                <xm:f>1</xm:f>
              </x14:cfvo>
              <x14:cfIcon iconSet="3Symbols2" iconId="0"/>
              <x14:cfIcon iconSet="3Symbols2" iconId="0"/>
              <x14:cfIcon iconSet="3Symbols2" iconId="2"/>
            </x14:iconSet>
          </x14:cfRule>
          <xm:sqref>F84:F85</xm:sqref>
        </x14:conditionalFormatting>
        <x14:conditionalFormatting xmlns:xm="http://schemas.microsoft.com/office/excel/2006/main">
          <x14:cfRule type="iconSet" priority="71" id="{995C34B3-4C71-4A5B-A105-8505D188BA8E}">
            <x14:iconSet iconSet="3Symbols2" showValue="0" custom="1">
              <x14:cfvo type="percent">
                <xm:f>0</xm:f>
              </x14:cfvo>
              <x14:cfvo type="num">
                <xm:f>0</xm:f>
              </x14:cfvo>
              <x14:cfvo type="num">
                <xm:f>1</xm:f>
              </x14:cfvo>
              <x14:cfIcon iconSet="3Symbols2" iconId="0"/>
              <x14:cfIcon iconSet="3Symbols2" iconId="0"/>
              <x14:cfIcon iconSet="3Symbols2" iconId="2"/>
            </x14:iconSet>
          </x14:cfRule>
          <xm:sqref>F86</xm:sqref>
        </x14:conditionalFormatting>
        <x14:conditionalFormatting xmlns:xm="http://schemas.microsoft.com/office/excel/2006/main">
          <x14:cfRule type="iconSet" priority="70" id="{EC6AE690-5EFF-4A20-954E-BEC85B1CC9DE}">
            <x14:iconSet iconSet="3Symbols2" showValue="0" custom="1">
              <x14:cfvo type="percent">
                <xm:f>0</xm:f>
              </x14:cfvo>
              <x14:cfvo type="num">
                <xm:f>0</xm:f>
              </x14:cfvo>
              <x14:cfvo type="num">
                <xm:f>1</xm:f>
              </x14:cfvo>
              <x14:cfIcon iconSet="3Symbols2" iconId="0"/>
              <x14:cfIcon iconSet="3Symbols2" iconId="0"/>
              <x14:cfIcon iconSet="3Symbols2" iconId="2"/>
            </x14:iconSet>
          </x14:cfRule>
          <xm:sqref>F87:F88</xm:sqref>
        </x14:conditionalFormatting>
        <x14:conditionalFormatting xmlns:xm="http://schemas.microsoft.com/office/excel/2006/main">
          <x14:cfRule type="iconSet" priority="69" id="{8BBB875E-9691-4FF5-8007-76ABA44A9F67}">
            <x14:iconSet iconSet="3Symbols2" showValue="0" custom="1">
              <x14:cfvo type="percent">
                <xm:f>0</xm:f>
              </x14:cfvo>
              <x14:cfvo type="num">
                <xm:f>0</xm:f>
              </x14:cfvo>
              <x14:cfvo type="num">
                <xm:f>1</xm:f>
              </x14:cfvo>
              <x14:cfIcon iconSet="3Symbols2" iconId="0"/>
              <x14:cfIcon iconSet="3Symbols2" iconId="0"/>
              <x14:cfIcon iconSet="3Symbols2" iconId="2"/>
            </x14:iconSet>
          </x14:cfRule>
          <xm:sqref>F89</xm:sqref>
        </x14:conditionalFormatting>
        <x14:conditionalFormatting xmlns:xm="http://schemas.microsoft.com/office/excel/2006/main">
          <x14:cfRule type="iconSet" priority="68" id="{072217DA-FD50-4F59-B0C9-043F39FB38A0}">
            <x14:iconSet iconSet="3Symbols2" showValue="0" custom="1">
              <x14:cfvo type="percent">
                <xm:f>0</xm:f>
              </x14:cfvo>
              <x14:cfvo type="num">
                <xm:f>0</xm:f>
              </x14:cfvo>
              <x14:cfvo type="num">
                <xm:f>1</xm:f>
              </x14:cfvo>
              <x14:cfIcon iconSet="3Symbols2" iconId="0"/>
              <x14:cfIcon iconSet="3Symbols2" iconId="0"/>
              <x14:cfIcon iconSet="3Symbols2" iconId="2"/>
            </x14:iconSet>
          </x14:cfRule>
          <xm:sqref>F90</xm:sqref>
        </x14:conditionalFormatting>
        <x14:conditionalFormatting xmlns:xm="http://schemas.microsoft.com/office/excel/2006/main">
          <x14:cfRule type="iconSet" priority="67" id="{84D3CE41-607B-44C1-9B40-46B0838D5E43}">
            <x14:iconSet iconSet="3Symbols2" showValue="0" custom="1">
              <x14:cfvo type="percent">
                <xm:f>0</xm:f>
              </x14:cfvo>
              <x14:cfvo type="num">
                <xm:f>0</xm:f>
              </x14:cfvo>
              <x14:cfvo type="num">
                <xm:f>1</xm:f>
              </x14:cfvo>
              <x14:cfIcon iconSet="3Symbols2" iconId="0"/>
              <x14:cfIcon iconSet="3Symbols2" iconId="0"/>
              <x14:cfIcon iconSet="3Symbols2" iconId="2"/>
            </x14:iconSet>
          </x14:cfRule>
          <xm:sqref>F91</xm:sqref>
        </x14:conditionalFormatting>
        <x14:conditionalFormatting xmlns:xm="http://schemas.microsoft.com/office/excel/2006/main">
          <x14:cfRule type="iconSet" priority="66" id="{AF253AC5-24D5-4062-9AD1-F2E51CF778D7}">
            <x14:iconSet iconSet="3Symbols2" showValue="0" custom="1">
              <x14:cfvo type="percent">
                <xm:f>0</xm:f>
              </x14:cfvo>
              <x14:cfvo type="num">
                <xm:f>0</xm:f>
              </x14:cfvo>
              <x14:cfvo type="num">
                <xm:f>1</xm:f>
              </x14:cfvo>
              <x14:cfIcon iconSet="3Symbols2" iconId="0"/>
              <x14:cfIcon iconSet="3Symbols2" iconId="0"/>
              <x14:cfIcon iconSet="3Symbols2" iconId="2"/>
            </x14:iconSet>
          </x14:cfRule>
          <xm:sqref>F92</xm:sqref>
        </x14:conditionalFormatting>
        <x14:conditionalFormatting xmlns:xm="http://schemas.microsoft.com/office/excel/2006/main">
          <x14:cfRule type="iconSet" priority="65" id="{02A359B0-0CA4-4C1F-9733-A78676CE576F}">
            <x14:iconSet iconSet="3Symbols2" showValue="0" custom="1">
              <x14:cfvo type="percent">
                <xm:f>0</xm:f>
              </x14:cfvo>
              <x14:cfvo type="num">
                <xm:f>0</xm:f>
              </x14:cfvo>
              <x14:cfvo type="num">
                <xm:f>1</xm:f>
              </x14:cfvo>
              <x14:cfIcon iconSet="3Symbols2" iconId="0"/>
              <x14:cfIcon iconSet="3Symbols2" iconId="0"/>
              <x14:cfIcon iconSet="3Symbols2" iconId="2"/>
            </x14:iconSet>
          </x14:cfRule>
          <xm:sqref>F93</xm:sqref>
        </x14:conditionalFormatting>
        <x14:conditionalFormatting xmlns:xm="http://schemas.microsoft.com/office/excel/2006/main">
          <x14:cfRule type="iconSet" priority="61" id="{CD3BEC11-CF8D-4591-9917-E7BF4D1A8077}">
            <x14:iconSet iconSet="3Symbols2" showValue="0" custom="1">
              <x14:cfvo type="percent">
                <xm:f>0</xm:f>
              </x14:cfvo>
              <x14:cfvo type="num">
                <xm:f>0</xm:f>
              </x14:cfvo>
              <x14:cfvo type="num">
                <xm:f>1</xm:f>
              </x14:cfvo>
              <x14:cfIcon iconSet="3Symbols2" iconId="0"/>
              <x14:cfIcon iconSet="3Symbols2" iconId="0"/>
              <x14:cfIcon iconSet="3Symbols2" iconId="2"/>
            </x14:iconSet>
          </x14:cfRule>
          <xm:sqref>F98</xm:sqref>
        </x14:conditionalFormatting>
        <x14:conditionalFormatting xmlns:xm="http://schemas.microsoft.com/office/excel/2006/main">
          <x14:cfRule type="iconSet" priority="59" id="{408279EE-D1AA-427E-8292-78E459FCA101}">
            <x14:iconSet iconSet="3Symbols2" showValue="0" custom="1">
              <x14:cfvo type="percent">
                <xm:f>0</xm:f>
              </x14:cfvo>
              <x14:cfvo type="num">
                <xm:f>0</xm:f>
              </x14:cfvo>
              <x14:cfvo type="num">
                <xm:f>1</xm:f>
              </x14:cfvo>
              <x14:cfIcon iconSet="3Symbols2" iconId="0"/>
              <x14:cfIcon iconSet="3Symbols2" iconId="0"/>
              <x14:cfIcon iconSet="3Symbols2" iconId="2"/>
            </x14:iconSet>
          </x14:cfRule>
          <xm:sqref>F96</xm:sqref>
        </x14:conditionalFormatting>
        <x14:conditionalFormatting xmlns:xm="http://schemas.microsoft.com/office/excel/2006/main">
          <x14:cfRule type="iconSet" priority="57" id="{7E031C15-8BE5-4FE1-8E1D-CF95692AD63A}">
            <x14:iconSet iconSet="3Symbols2" showValue="0" custom="1">
              <x14:cfvo type="percent">
                <xm:f>0</xm:f>
              </x14:cfvo>
              <x14:cfvo type="num">
                <xm:f>0</xm:f>
              </x14:cfvo>
              <x14:cfvo type="num">
                <xm:f>1</xm:f>
              </x14:cfvo>
              <x14:cfIcon iconSet="3Symbols2" iconId="0"/>
              <x14:cfIcon iconSet="3Symbols2" iconId="0"/>
              <x14:cfIcon iconSet="3Symbols2" iconId="2"/>
            </x14:iconSet>
          </x14:cfRule>
          <xm:sqref>F100</xm:sqref>
        </x14:conditionalFormatting>
        <x14:conditionalFormatting xmlns:xm="http://schemas.microsoft.com/office/excel/2006/main">
          <x14:cfRule type="iconSet" priority="55" id="{E5AEBB9D-3E6C-4658-A09F-277CD847C59B}">
            <x14:iconSet iconSet="3Symbols2" showValue="0" custom="1">
              <x14:cfvo type="percent">
                <xm:f>0</xm:f>
              </x14:cfvo>
              <x14:cfvo type="num">
                <xm:f>0</xm:f>
              </x14:cfvo>
              <x14:cfvo type="num">
                <xm:f>1</xm:f>
              </x14:cfvo>
              <x14:cfIcon iconSet="3Symbols2" iconId="0"/>
              <x14:cfIcon iconSet="3Symbols2" iconId="0"/>
              <x14:cfIcon iconSet="3Symbols2" iconId="2"/>
            </x14:iconSet>
          </x14:cfRule>
          <xm:sqref>F102</xm:sqref>
        </x14:conditionalFormatting>
        <x14:conditionalFormatting xmlns:xm="http://schemas.microsoft.com/office/excel/2006/main">
          <x14:cfRule type="iconSet" priority="53" id="{AE842A4E-A1FB-48EB-B9D0-F4EC2CB1020B}">
            <x14:iconSet iconSet="3Symbols2" showValue="0" custom="1">
              <x14:cfvo type="percent">
                <xm:f>0</xm:f>
              </x14:cfvo>
              <x14:cfvo type="num">
                <xm:f>0</xm:f>
              </x14:cfvo>
              <x14:cfvo type="num">
                <xm:f>1</xm:f>
              </x14:cfvo>
              <x14:cfIcon iconSet="3Symbols2" iconId="0"/>
              <x14:cfIcon iconSet="3Symbols2" iconId="0"/>
              <x14:cfIcon iconSet="3Symbols2" iconId="2"/>
            </x14:iconSet>
          </x14:cfRule>
          <xm:sqref>F104</xm:sqref>
        </x14:conditionalFormatting>
        <x14:conditionalFormatting xmlns:xm="http://schemas.microsoft.com/office/excel/2006/main">
          <x14:cfRule type="iconSet" priority="157" id="{66D83CCC-8E01-49D6-A04E-03895226FBD7}">
            <x14:iconSet iconSet="3Symbols2" showValue="0" custom="1">
              <x14:cfvo type="percent">
                <xm:f>0</xm:f>
              </x14:cfvo>
              <x14:cfvo type="num">
                <xm:f>0</xm:f>
              </x14:cfvo>
              <x14:cfvo type="num">
                <xm:f>1</xm:f>
              </x14:cfvo>
              <x14:cfIcon iconSet="3Symbols2" iconId="0"/>
              <x14:cfIcon iconSet="3Symbols2" iconId="0"/>
              <x14:cfIcon iconSet="3Symbols2" iconId="2"/>
            </x14:iconSet>
          </x14:cfRule>
          <xm:sqref>F94</xm:sqref>
        </x14:conditionalFormatting>
        <x14:conditionalFormatting xmlns:xm="http://schemas.microsoft.com/office/excel/2006/main">
          <x14:cfRule type="iconSet" priority="51" id="{C96BBE37-40AC-4230-AF83-D209AA217351}">
            <x14:iconSet iconSet="3Symbols2" showValue="0" custom="1">
              <x14:cfvo type="percent">
                <xm:f>0</xm:f>
              </x14:cfvo>
              <x14:cfvo type="num">
                <xm:f>0</xm:f>
              </x14:cfvo>
              <x14:cfvo type="num">
                <xm:f>1</xm:f>
              </x14:cfvo>
              <x14:cfIcon iconSet="3Symbols2" iconId="0"/>
              <x14:cfIcon iconSet="3Symbols2" iconId="0"/>
              <x14:cfIcon iconSet="3Symbols2" iconId="2"/>
            </x14:iconSet>
          </x14:cfRule>
          <xm:sqref>F106</xm:sqref>
        </x14:conditionalFormatting>
        <x14:conditionalFormatting xmlns:xm="http://schemas.microsoft.com/office/excel/2006/main">
          <x14:cfRule type="iconSet" priority="49" id="{7C0FA633-32D6-451F-B904-7D104AEBC677}">
            <x14:iconSet iconSet="3Symbols2" showValue="0" custom="1">
              <x14:cfvo type="percent">
                <xm:f>0</xm:f>
              </x14:cfvo>
              <x14:cfvo type="num">
                <xm:f>0</xm:f>
              </x14:cfvo>
              <x14:cfvo type="num">
                <xm:f>1</xm:f>
              </x14:cfvo>
              <x14:cfIcon iconSet="3Symbols2" iconId="0"/>
              <x14:cfIcon iconSet="3Symbols2" iconId="0"/>
              <x14:cfIcon iconSet="3Symbols2" iconId="2"/>
            </x14:iconSet>
          </x14:cfRule>
          <xm:sqref>F108</xm:sqref>
        </x14:conditionalFormatting>
        <x14:conditionalFormatting xmlns:xm="http://schemas.microsoft.com/office/excel/2006/main">
          <x14:cfRule type="iconSet" priority="47" id="{4C03C5BC-EB93-48D9-A1E7-6377CA7ACC81}">
            <x14:iconSet iconSet="3Symbols2" showValue="0" custom="1">
              <x14:cfvo type="percent">
                <xm:f>0</xm:f>
              </x14:cfvo>
              <x14:cfvo type="num">
                <xm:f>0</xm:f>
              </x14:cfvo>
              <x14:cfvo type="num">
                <xm:f>1</xm:f>
              </x14:cfvo>
              <x14:cfIcon iconSet="3Symbols2" iconId="0"/>
              <x14:cfIcon iconSet="3Symbols2" iconId="0"/>
              <x14:cfIcon iconSet="3Symbols2" iconId="2"/>
            </x14:iconSet>
          </x14:cfRule>
          <xm:sqref>F110</xm:sqref>
        </x14:conditionalFormatting>
        <x14:conditionalFormatting xmlns:xm="http://schemas.microsoft.com/office/excel/2006/main">
          <x14:cfRule type="iconSet" priority="45" id="{EB6E1B94-C83B-4B92-94D5-1B3C9D982B81}">
            <x14:iconSet iconSet="3Symbols2" showValue="0" custom="1">
              <x14:cfvo type="percent">
                <xm:f>0</xm:f>
              </x14:cfvo>
              <x14:cfvo type="num">
                <xm:f>0</xm:f>
              </x14:cfvo>
              <x14:cfvo type="num">
                <xm:f>1</xm:f>
              </x14:cfvo>
              <x14:cfIcon iconSet="3Symbols2" iconId="0"/>
              <x14:cfIcon iconSet="3Symbols2" iconId="0"/>
              <x14:cfIcon iconSet="3Symbols2" iconId="2"/>
            </x14:iconSet>
          </x14:cfRule>
          <xm:sqref>F112</xm:sqref>
        </x14:conditionalFormatting>
        <x14:conditionalFormatting xmlns:xm="http://schemas.microsoft.com/office/excel/2006/main">
          <x14:cfRule type="iconSet" priority="43" id="{528B286F-BEC8-49CA-8BB6-3205DDF27B8C}">
            <x14:iconSet iconSet="3Symbols2" showValue="0" custom="1">
              <x14:cfvo type="percent">
                <xm:f>0</xm:f>
              </x14:cfvo>
              <x14:cfvo type="num">
                <xm:f>0</xm:f>
              </x14:cfvo>
              <x14:cfvo type="num">
                <xm:f>1</xm:f>
              </x14:cfvo>
              <x14:cfIcon iconSet="3Symbols2" iconId="0"/>
              <x14:cfIcon iconSet="3Symbols2" iconId="0"/>
              <x14:cfIcon iconSet="3Symbols2" iconId="2"/>
            </x14:iconSet>
          </x14:cfRule>
          <xm:sqref>F114</xm:sqref>
        </x14:conditionalFormatting>
        <x14:conditionalFormatting xmlns:xm="http://schemas.microsoft.com/office/excel/2006/main">
          <x14:cfRule type="iconSet" priority="41" id="{747701D0-C7F0-417F-A2C2-D478900AC3B4}">
            <x14:iconSet iconSet="3Symbols2" showValue="0" custom="1">
              <x14:cfvo type="percent">
                <xm:f>0</xm:f>
              </x14:cfvo>
              <x14:cfvo type="num">
                <xm:f>0</xm:f>
              </x14:cfvo>
              <x14:cfvo type="num">
                <xm:f>1</xm:f>
              </x14:cfvo>
              <x14:cfIcon iconSet="3Symbols2" iconId="0"/>
              <x14:cfIcon iconSet="3Symbols2" iconId="0"/>
              <x14:cfIcon iconSet="3Symbols2" iconId="2"/>
            </x14:iconSet>
          </x14:cfRule>
          <xm:sqref>F116</xm:sqref>
        </x14:conditionalFormatting>
        <x14:conditionalFormatting xmlns:xm="http://schemas.microsoft.com/office/excel/2006/main">
          <x14:cfRule type="iconSet" priority="39" id="{427F21B6-BEE4-4C59-AA44-507DD609F042}">
            <x14:iconSet iconSet="3Symbols2" showValue="0" custom="1">
              <x14:cfvo type="percent">
                <xm:f>0</xm:f>
              </x14:cfvo>
              <x14:cfvo type="num">
                <xm:f>0</xm:f>
              </x14:cfvo>
              <x14:cfvo type="num">
                <xm:f>1</xm:f>
              </x14:cfvo>
              <x14:cfIcon iconSet="3Symbols2" iconId="0"/>
              <x14:cfIcon iconSet="3Symbols2" iconId="0"/>
              <x14:cfIcon iconSet="3Symbols2" iconId="2"/>
            </x14:iconSet>
          </x14:cfRule>
          <xm:sqref>F118</xm:sqref>
        </x14:conditionalFormatting>
        <x14:conditionalFormatting xmlns:xm="http://schemas.microsoft.com/office/excel/2006/main">
          <x14:cfRule type="iconSet" priority="37" id="{43DD7FA2-1A84-428E-97ED-D7FAE12A1AA1}">
            <x14:iconSet iconSet="3Symbols2" showValue="0" custom="1">
              <x14:cfvo type="percent">
                <xm:f>0</xm:f>
              </x14:cfvo>
              <x14:cfvo type="num">
                <xm:f>0</xm:f>
              </x14:cfvo>
              <x14:cfvo type="num">
                <xm:f>1</xm:f>
              </x14:cfvo>
              <x14:cfIcon iconSet="3Symbols2" iconId="0"/>
              <x14:cfIcon iconSet="3Symbols2" iconId="0"/>
              <x14:cfIcon iconSet="3Symbols2" iconId="2"/>
            </x14:iconSet>
          </x14:cfRule>
          <xm:sqref>F120</xm:sqref>
        </x14:conditionalFormatting>
        <x14:conditionalFormatting xmlns:xm="http://schemas.microsoft.com/office/excel/2006/main">
          <x14:cfRule type="iconSet" priority="35" id="{642F8772-FE61-4230-AB3B-529BB08A1883}">
            <x14:iconSet iconSet="3Symbols2" showValue="0" custom="1">
              <x14:cfvo type="percent">
                <xm:f>0</xm:f>
              </x14:cfvo>
              <x14:cfvo type="num">
                <xm:f>0</xm:f>
              </x14:cfvo>
              <x14:cfvo type="num">
                <xm:f>1</xm:f>
              </x14:cfvo>
              <x14:cfIcon iconSet="3Symbols2" iconId="0"/>
              <x14:cfIcon iconSet="3Symbols2" iconId="0"/>
              <x14:cfIcon iconSet="3Symbols2" iconId="2"/>
            </x14:iconSet>
          </x14:cfRule>
          <xm:sqref>F122</xm:sqref>
        </x14:conditionalFormatting>
        <x14:conditionalFormatting xmlns:xm="http://schemas.microsoft.com/office/excel/2006/main">
          <x14:cfRule type="iconSet" priority="33" id="{4C2BE128-91AB-4A20-967D-B9F33C983F84}">
            <x14:iconSet iconSet="3Symbols2" showValue="0" custom="1">
              <x14:cfvo type="percent">
                <xm:f>0</xm:f>
              </x14:cfvo>
              <x14:cfvo type="num">
                <xm:f>0</xm:f>
              </x14:cfvo>
              <x14:cfvo type="num">
                <xm:f>1</xm:f>
              </x14:cfvo>
              <x14:cfIcon iconSet="3Symbols2" iconId="0"/>
              <x14:cfIcon iconSet="3Symbols2" iconId="0"/>
              <x14:cfIcon iconSet="3Symbols2" iconId="2"/>
            </x14:iconSet>
          </x14:cfRule>
          <xm:sqref>F124</xm:sqref>
        </x14:conditionalFormatting>
        <x14:conditionalFormatting xmlns:xm="http://schemas.microsoft.com/office/excel/2006/main">
          <x14:cfRule type="iconSet" priority="31" id="{8C7769FE-595C-45E9-AFE0-C415662E89DD}">
            <x14:iconSet iconSet="3Symbols2" showValue="0" custom="1">
              <x14:cfvo type="percent">
                <xm:f>0</xm:f>
              </x14:cfvo>
              <x14:cfvo type="num">
                <xm:f>0</xm:f>
              </x14:cfvo>
              <x14:cfvo type="num">
                <xm:f>1</xm:f>
              </x14:cfvo>
              <x14:cfIcon iconSet="3Symbols2" iconId="0"/>
              <x14:cfIcon iconSet="3Symbols2" iconId="0"/>
              <x14:cfIcon iconSet="3Symbols2" iconId="2"/>
            </x14:iconSet>
          </x14:cfRule>
          <xm:sqref>F126</xm:sqref>
        </x14:conditionalFormatting>
        <x14:conditionalFormatting xmlns:xm="http://schemas.microsoft.com/office/excel/2006/main">
          <x14:cfRule type="iconSet" priority="27" id="{07912DC9-589F-45C7-BA7F-4350899B0B65}">
            <x14:iconSet iconSet="3Symbols2" showValue="0" custom="1">
              <x14:cfvo type="percent">
                <xm:f>0</xm:f>
              </x14:cfvo>
              <x14:cfvo type="num">
                <xm:f>0</xm:f>
              </x14:cfvo>
              <x14:cfvo type="num">
                <xm:f>1</xm:f>
              </x14:cfvo>
              <x14:cfIcon iconSet="3Symbols2" iconId="0"/>
              <x14:cfIcon iconSet="3Symbols2" iconId="0"/>
              <x14:cfIcon iconSet="3Symbols2" iconId="2"/>
            </x14:iconSet>
          </x14:cfRule>
          <xm:sqref>F128</xm:sqref>
        </x14:conditionalFormatting>
        <x14:conditionalFormatting xmlns:xm="http://schemas.microsoft.com/office/excel/2006/main">
          <x14:cfRule type="iconSet" priority="25" id="{2821ED41-793C-4E4B-AD84-1251980A05E5}">
            <x14:iconSet iconSet="3Symbols2" showValue="0" custom="1">
              <x14:cfvo type="percent">
                <xm:f>0</xm:f>
              </x14:cfvo>
              <x14:cfvo type="num">
                <xm:f>0</xm:f>
              </x14:cfvo>
              <x14:cfvo type="num">
                <xm:f>1</xm:f>
              </x14:cfvo>
              <x14:cfIcon iconSet="3Symbols2" iconId="0"/>
              <x14:cfIcon iconSet="3Symbols2" iconId="0"/>
              <x14:cfIcon iconSet="3Symbols2" iconId="2"/>
            </x14:iconSet>
          </x14:cfRule>
          <xm:sqref>F130</xm:sqref>
        </x14:conditionalFormatting>
        <x14:conditionalFormatting xmlns:xm="http://schemas.microsoft.com/office/excel/2006/main">
          <x14:cfRule type="iconSet" priority="23" id="{279E1234-5951-46C5-8ED4-328807DDBF90}">
            <x14:iconSet iconSet="3Symbols2" showValue="0" custom="1">
              <x14:cfvo type="percent">
                <xm:f>0</xm:f>
              </x14:cfvo>
              <x14:cfvo type="num">
                <xm:f>0</xm:f>
              </x14:cfvo>
              <x14:cfvo type="num">
                <xm:f>1</xm:f>
              </x14:cfvo>
              <x14:cfIcon iconSet="3Symbols2" iconId="0"/>
              <x14:cfIcon iconSet="3Symbols2" iconId="0"/>
              <x14:cfIcon iconSet="3Symbols2" iconId="2"/>
            </x14:iconSet>
          </x14:cfRule>
          <xm:sqref>F132</xm:sqref>
        </x14:conditionalFormatting>
        <x14:conditionalFormatting xmlns:xm="http://schemas.microsoft.com/office/excel/2006/main">
          <x14:cfRule type="iconSet" priority="21" id="{3BD4723A-C5F7-46D4-A679-5E14CD2EA2BD}">
            <x14:iconSet iconSet="3Symbols2" showValue="0" custom="1">
              <x14:cfvo type="percent">
                <xm:f>0</xm:f>
              </x14:cfvo>
              <x14:cfvo type="num">
                <xm:f>0</xm:f>
              </x14:cfvo>
              <x14:cfvo type="num">
                <xm:f>1</xm:f>
              </x14:cfvo>
              <x14:cfIcon iconSet="3Symbols2" iconId="0"/>
              <x14:cfIcon iconSet="3Symbols2" iconId="0"/>
              <x14:cfIcon iconSet="3Symbols2" iconId="2"/>
            </x14:iconSet>
          </x14:cfRule>
          <xm:sqref>F134</xm:sqref>
        </x14:conditionalFormatting>
        <x14:conditionalFormatting xmlns:xm="http://schemas.microsoft.com/office/excel/2006/main">
          <x14:cfRule type="iconSet" priority="19" id="{C957369E-0061-424E-B3FB-6E55ABF664D3}">
            <x14:iconSet iconSet="3Symbols2" showValue="0" custom="1">
              <x14:cfvo type="percent">
                <xm:f>0</xm:f>
              </x14:cfvo>
              <x14:cfvo type="num">
                <xm:f>0</xm:f>
              </x14:cfvo>
              <x14:cfvo type="num">
                <xm:f>1</xm:f>
              </x14:cfvo>
              <x14:cfIcon iconSet="3Symbols2" iconId="0"/>
              <x14:cfIcon iconSet="3Symbols2" iconId="0"/>
              <x14:cfIcon iconSet="3Symbols2" iconId="2"/>
            </x14:iconSet>
          </x14:cfRule>
          <xm:sqref>F136</xm:sqref>
        </x14:conditionalFormatting>
        <x14:conditionalFormatting xmlns:xm="http://schemas.microsoft.com/office/excel/2006/main">
          <x14:cfRule type="iconSet" priority="15" id="{DF67D040-D2D6-4D96-A23D-7D3A4615CB02}">
            <x14:iconSet iconSet="3Symbols2" showValue="0" custom="1">
              <x14:cfvo type="percent">
                <xm:f>0</xm:f>
              </x14:cfvo>
              <x14:cfvo type="num">
                <xm:f>0</xm:f>
              </x14:cfvo>
              <x14:cfvo type="num">
                <xm:f>1</xm:f>
              </x14:cfvo>
              <x14:cfIcon iconSet="3Symbols2" iconId="0"/>
              <x14:cfIcon iconSet="3Symbols2" iconId="0"/>
              <x14:cfIcon iconSet="3Symbols2" iconId="2"/>
            </x14:iconSet>
          </x14:cfRule>
          <xm:sqref>F138</xm:sqref>
        </x14:conditionalFormatting>
        <x14:conditionalFormatting xmlns:xm="http://schemas.microsoft.com/office/excel/2006/main">
          <x14:cfRule type="iconSet" priority="13" id="{B564B0D6-B04F-4CC4-B8B1-1786AD64AE99}">
            <x14:iconSet iconSet="3Symbols2" showValue="0" custom="1">
              <x14:cfvo type="percent">
                <xm:f>0</xm:f>
              </x14:cfvo>
              <x14:cfvo type="num">
                <xm:f>0</xm:f>
              </x14:cfvo>
              <x14:cfvo type="num">
                <xm:f>1</xm:f>
              </x14:cfvo>
              <x14:cfIcon iconSet="3Symbols2" iconId="0"/>
              <x14:cfIcon iconSet="3Symbols2" iconId="0"/>
              <x14:cfIcon iconSet="3Symbols2" iconId="2"/>
            </x14:iconSet>
          </x14:cfRule>
          <xm:sqref>F140</xm:sqref>
        </x14:conditionalFormatting>
        <x14:conditionalFormatting xmlns:xm="http://schemas.microsoft.com/office/excel/2006/main">
          <x14:cfRule type="iconSet" priority="11" id="{53F4B9CC-BA3D-4869-922F-A371F815CC9E}">
            <x14:iconSet iconSet="3Symbols2" showValue="0" custom="1">
              <x14:cfvo type="percent">
                <xm:f>0</xm:f>
              </x14:cfvo>
              <x14:cfvo type="num">
                <xm:f>0</xm:f>
              </x14:cfvo>
              <x14:cfvo type="num">
                <xm:f>1</xm:f>
              </x14:cfvo>
              <x14:cfIcon iconSet="3Symbols2" iconId="0"/>
              <x14:cfIcon iconSet="3Symbols2" iconId="0"/>
              <x14:cfIcon iconSet="3Symbols2" iconId="2"/>
            </x14:iconSet>
          </x14:cfRule>
          <xm:sqref>F142</xm:sqref>
        </x14:conditionalFormatting>
        <x14:conditionalFormatting xmlns:xm="http://schemas.microsoft.com/office/excel/2006/main">
          <x14:cfRule type="iconSet" priority="9" id="{081C97B0-DD3B-44EC-A482-67ADA3CE8147}">
            <x14:iconSet iconSet="3Symbols2" showValue="0" custom="1">
              <x14:cfvo type="percent">
                <xm:f>0</xm:f>
              </x14:cfvo>
              <x14:cfvo type="num">
                <xm:f>0</xm:f>
              </x14:cfvo>
              <x14:cfvo type="num">
                <xm:f>1</xm:f>
              </x14:cfvo>
              <x14:cfIcon iconSet="3Symbols2" iconId="0"/>
              <x14:cfIcon iconSet="3Symbols2" iconId="0"/>
              <x14:cfIcon iconSet="3Symbols2" iconId="2"/>
            </x14:iconSet>
          </x14:cfRule>
          <xm:sqref>F144</xm:sqref>
        </x14:conditionalFormatting>
        <x14:conditionalFormatting xmlns:xm="http://schemas.microsoft.com/office/excel/2006/main">
          <x14:cfRule type="iconSet" priority="7" id="{1BD98819-57EF-4266-B2A4-2FF5A356FE36}">
            <x14:iconSet iconSet="3Symbols2" showValue="0" custom="1">
              <x14:cfvo type="percent">
                <xm:f>0</xm:f>
              </x14:cfvo>
              <x14:cfvo type="num">
                <xm:f>0</xm:f>
              </x14:cfvo>
              <x14:cfvo type="num">
                <xm:f>1</xm:f>
              </x14:cfvo>
              <x14:cfIcon iconSet="3Symbols2" iconId="0"/>
              <x14:cfIcon iconSet="3Symbols2" iconId="0"/>
              <x14:cfIcon iconSet="3Symbols2" iconId="2"/>
            </x14:iconSet>
          </x14:cfRule>
          <xm:sqref>F146</xm:sqref>
        </x14:conditionalFormatting>
        <x14:conditionalFormatting xmlns:xm="http://schemas.microsoft.com/office/excel/2006/main">
          <x14:cfRule type="iconSet" priority="5" id="{332CFE74-5A82-49D8-9CC9-EEB96C5A5798}">
            <x14:iconSet iconSet="3Symbols2" showValue="0" custom="1">
              <x14:cfvo type="percent">
                <xm:f>0</xm:f>
              </x14:cfvo>
              <x14:cfvo type="num">
                <xm:f>0</xm:f>
              </x14:cfvo>
              <x14:cfvo type="num">
                <xm:f>1</xm:f>
              </x14:cfvo>
              <x14:cfIcon iconSet="3Symbols2" iconId="0"/>
              <x14:cfIcon iconSet="3Symbols2" iconId="0"/>
              <x14:cfIcon iconSet="3Symbols2" iconId="2"/>
            </x14:iconSet>
          </x14:cfRule>
          <xm:sqref>F148</xm:sqref>
        </x14:conditionalFormatting>
        <x14:conditionalFormatting xmlns:xm="http://schemas.microsoft.com/office/excel/2006/main">
          <x14:cfRule type="iconSet" priority="3" id="{A195E899-6C04-4675-BCF0-E8F4BB6CF488}">
            <x14:iconSet iconSet="3Symbols2" showValue="0" custom="1">
              <x14:cfvo type="percent">
                <xm:f>0</xm:f>
              </x14:cfvo>
              <x14:cfvo type="num">
                <xm:f>0</xm:f>
              </x14:cfvo>
              <x14:cfvo type="num">
                <xm:f>1</xm:f>
              </x14:cfvo>
              <x14:cfIcon iconSet="3Symbols2" iconId="0"/>
              <x14:cfIcon iconSet="3Symbols2" iconId="0"/>
              <x14:cfIcon iconSet="3Symbols2" iconId="2"/>
            </x14:iconSet>
          </x14:cfRule>
          <xm:sqref>F150</xm:sqref>
        </x14:conditionalFormatting>
        <x14:conditionalFormatting xmlns:xm="http://schemas.microsoft.com/office/excel/2006/main">
          <x14:cfRule type="iconSet" priority="1" id="{8E0B538E-4253-4D5A-A5DA-E6079C4B6204}">
            <x14:iconSet iconSet="3Symbols2" showValue="0" custom="1">
              <x14:cfvo type="percent">
                <xm:f>0</xm:f>
              </x14:cfvo>
              <x14:cfvo type="num">
                <xm:f>0</xm:f>
              </x14:cfvo>
              <x14:cfvo type="num">
                <xm:f>1</xm:f>
              </x14:cfvo>
              <x14:cfIcon iconSet="3Symbols2" iconId="0"/>
              <x14:cfIcon iconSet="3Symbols2" iconId="0"/>
              <x14:cfIcon iconSet="3Symbols2" iconId="2"/>
            </x14:iconSet>
          </x14:cfRule>
          <xm:sqref>F152</xm:sqref>
        </x14:conditionalFormatting>
        <x14:conditionalFormatting xmlns:xm="http://schemas.microsoft.com/office/excel/2006/main">
          <x14:cfRule type="iconSet" priority="158" id="{7A4C0D83-3F35-4237-83E9-AD3236F497ED}">
            <x14:iconSet iconSet="3Symbols2" showValue="0" custom="1">
              <x14:cfvo type="percent">
                <xm:f>0</xm:f>
              </x14:cfvo>
              <x14:cfvo type="num">
                <xm:f>0</xm:f>
              </x14:cfvo>
              <x14:cfvo type="num">
                <xm:f>1</xm:f>
              </x14:cfvo>
              <x14:cfIcon iconSet="3Symbols2" iconId="0"/>
              <x14:cfIcon iconSet="3Symbols2" iconId="0"/>
              <x14:cfIcon iconSet="3Symbols2" iconId="2"/>
            </x14:iconSet>
          </x14:cfRule>
          <xm:sqref>F151</xm:sqref>
        </x14:conditionalFormatting>
        <x14:conditionalFormatting xmlns:xm="http://schemas.microsoft.com/office/excel/2006/main">
          <x14:cfRule type="iconSet" priority="159" id="{391E928F-1BD6-47B6-B415-BCAD88885C60}">
            <x14:iconSet iconSet="3Symbols2" showValue="0" custom="1">
              <x14:cfvo type="percent">
                <xm:f>0</xm:f>
              </x14:cfvo>
              <x14:cfvo type="num">
                <xm:f>0</xm:f>
              </x14:cfvo>
              <x14:cfvo type="num">
                <xm:f>1</xm:f>
              </x14:cfvo>
              <x14:cfIcon iconSet="3Symbols2" iconId="0"/>
              <x14:cfIcon iconSet="3Symbols2" iconId="0"/>
              <x14:cfIcon iconSet="3Symbols2" iconId="2"/>
            </x14:iconSet>
          </x14:cfRule>
          <xm:sqref>F149</xm:sqref>
        </x14:conditionalFormatting>
        <x14:conditionalFormatting xmlns:xm="http://schemas.microsoft.com/office/excel/2006/main">
          <x14:cfRule type="iconSet" priority="160" id="{171DD626-590E-48EC-8CC2-E4214F9C1C42}">
            <x14:iconSet iconSet="3Symbols2" showValue="0" custom="1">
              <x14:cfvo type="percent">
                <xm:f>0</xm:f>
              </x14:cfvo>
              <x14:cfvo type="num">
                <xm:f>0</xm:f>
              </x14:cfvo>
              <x14:cfvo type="num">
                <xm:f>1</xm:f>
              </x14:cfvo>
              <x14:cfIcon iconSet="3Symbols2" iconId="0"/>
              <x14:cfIcon iconSet="3Symbols2" iconId="0"/>
              <x14:cfIcon iconSet="3Symbols2" iconId="2"/>
            </x14:iconSet>
          </x14:cfRule>
          <xm:sqref>F147</xm:sqref>
        </x14:conditionalFormatting>
        <x14:conditionalFormatting xmlns:xm="http://schemas.microsoft.com/office/excel/2006/main">
          <x14:cfRule type="iconSet" priority="161" id="{13FC51D1-6B58-4DB4-B847-A6DBA9EECB0C}">
            <x14:iconSet iconSet="3Symbols2" showValue="0" custom="1">
              <x14:cfvo type="percent">
                <xm:f>0</xm:f>
              </x14:cfvo>
              <x14:cfvo type="num">
                <xm:f>0</xm:f>
              </x14:cfvo>
              <x14:cfvo type="num">
                <xm:f>1</xm:f>
              </x14:cfvo>
              <x14:cfIcon iconSet="3Symbols2" iconId="0"/>
              <x14:cfIcon iconSet="3Symbols2" iconId="0"/>
              <x14:cfIcon iconSet="3Symbols2" iconId="2"/>
            </x14:iconSet>
          </x14:cfRule>
          <xm:sqref>F145</xm:sqref>
        </x14:conditionalFormatting>
        <x14:conditionalFormatting xmlns:xm="http://schemas.microsoft.com/office/excel/2006/main">
          <x14:cfRule type="iconSet" priority="162" id="{6C2D53A0-128E-45DC-972E-8BF8050CACE2}">
            <x14:iconSet iconSet="3Symbols2" showValue="0" custom="1">
              <x14:cfvo type="percent">
                <xm:f>0</xm:f>
              </x14:cfvo>
              <x14:cfvo type="num">
                <xm:f>0</xm:f>
              </x14:cfvo>
              <x14:cfvo type="num">
                <xm:f>1</xm:f>
              </x14:cfvo>
              <x14:cfIcon iconSet="3Symbols2" iconId="0"/>
              <x14:cfIcon iconSet="3Symbols2" iconId="0"/>
              <x14:cfIcon iconSet="3Symbols2" iconId="2"/>
            </x14:iconSet>
          </x14:cfRule>
          <xm:sqref>F143</xm:sqref>
        </x14:conditionalFormatting>
        <x14:conditionalFormatting xmlns:xm="http://schemas.microsoft.com/office/excel/2006/main">
          <x14:cfRule type="iconSet" priority="163" id="{2AAD9509-C78D-48CA-B4CA-398FFFB4ECD8}">
            <x14:iconSet iconSet="3Symbols2" showValue="0" custom="1">
              <x14:cfvo type="percent">
                <xm:f>0</xm:f>
              </x14:cfvo>
              <x14:cfvo type="num">
                <xm:f>0</xm:f>
              </x14:cfvo>
              <x14:cfvo type="num">
                <xm:f>1</xm:f>
              </x14:cfvo>
              <x14:cfIcon iconSet="3Symbols2" iconId="0"/>
              <x14:cfIcon iconSet="3Symbols2" iconId="0"/>
              <x14:cfIcon iconSet="3Symbols2" iconId="2"/>
            </x14:iconSet>
          </x14:cfRule>
          <xm:sqref>F141</xm:sqref>
        </x14:conditionalFormatting>
        <x14:conditionalFormatting xmlns:xm="http://schemas.microsoft.com/office/excel/2006/main">
          <x14:cfRule type="iconSet" priority="164" id="{15E8BF15-D7B1-4CE1-A4BC-A46F6DD6F5DC}">
            <x14:iconSet iconSet="3Symbols2" showValue="0" custom="1">
              <x14:cfvo type="percent">
                <xm:f>0</xm:f>
              </x14:cfvo>
              <x14:cfvo type="num">
                <xm:f>0</xm:f>
              </x14:cfvo>
              <x14:cfvo type="num">
                <xm:f>1</xm:f>
              </x14:cfvo>
              <x14:cfIcon iconSet="3Symbols2" iconId="0"/>
              <x14:cfIcon iconSet="3Symbols2" iconId="0"/>
              <x14:cfIcon iconSet="3Symbols2" iconId="2"/>
            </x14:iconSet>
          </x14:cfRule>
          <xm:sqref>F139</xm:sqref>
        </x14:conditionalFormatting>
        <x14:conditionalFormatting xmlns:xm="http://schemas.microsoft.com/office/excel/2006/main">
          <x14:cfRule type="iconSet" priority="165" id="{155AF7E3-B6FD-40C3-8BDE-BAE98B619E0A}">
            <x14:iconSet iconSet="3Symbols2" showValue="0" custom="1">
              <x14:cfvo type="percent">
                <xm:f>0</xm:f>
              </x14:cfvo>
              <x14:cfvo type="num">
                <xm:f>0</xm:f>
              </x14:cfvo>
              <x14:cfvo type="num">
                <xm:f>1</xm:f>
              </x14:cfvo>
              <x14:cfIcon iconSet="3Symbols2" iconId="0"/>
              <x14:cfIcon iconSet="3Symbols2" iconId="0"/>
              <x14:cfIcon iconSet="3Symbols2" iconId="2"/>
            </x14:iconSet>
          </x14:cfRule>
          <xm:sqref>F137</xm:sqref>
        </x14:conditionalFormatting>
        <x14:conditionalFormatting xmlns:xm="http://schemas.microsoft.com/office/excel/2006/main">
          <x14:cfRule type="iconSet" priority="166" id="{3170B87C-272B-4230-AED4-582F36837786}">
            <x14:iconSet iconSet="3Symbols2" showValue="0" custom="1">
              <x14:cfvo type="percent">
                <xm:f>0</xm:f>
              </x14:cfvo>
              <x14:cfvo type="num">
                <xm:f>0</xm:f>
              </x14:cfvo>
              <x14:cfvo type="num">
                <xm:f>1</xm:f>
              </x14:cfvo>
              <x14:cfIcon iconSet="3Symbols2" iconId="0"/>
              <x14:cfIcon iconSet="3Symbols2" iconId="0"/>
              <x14:cfIcon iconSet="3Symbols2" iconId="2"/>
            </x14:iconSet>
          </x14:cfRule>
          <xm:sqref>F135</xm:sqref>
        </x14:conditionalFormatting>
        <x14:conditionalFormatting xmlns:xm="http://schemas.microsoft.com/office/excel/2006/main">
          <x14:cfRule type="iconSet" priority="167" id="{8D6185C9-26D8-4C6E-8FEF-D4782C191D55}">
            <x14:iconSet iconSet="3Symbols2" showValue="0" custom="1">
              <x14:cfvo type="percent">
                <xm:f>0</xm:f>
              </x14:cfvo>
              <x14:cfvo type="num">
                <xm:f>0</xm:f>
              </x14:cfvo>
              <x14:cfvo type="num">
                <xm:f>1</xm:f>
              </x14:cfvo>
              <x14:cfIcon iconSet="3Symbols2" iconId="0"/>
              <x14:cfIcon iconSet="3Symbols2" iconId="0"/>
              <x14:cfIcon iconSet="3Symbols2" iconId="2"/>
            </x14:iconSet>
          </x14:cfRule>
          <xm:sqref>F133</xm:sqref>
        </x14:conditionalFormatting>
        <x14:conditionalFormatting xmlns:xm="http://schemas.microsoft.com/office/excel/2006/main">
          <x14:cfRule type="iconSet" priority="168" id="{618C6895-74DA-4B07-BBBC-15E4DADDCDBB}">
            <x14:iconSet iconSet="3Symbols2" showValue="0" custom="1">
              <x14:cfvo type="percent">
                <xm:f>0</xm:f>
              </x14:cfvo>
              <x14:cfvo type="num">
                <xm:f>0</xm:f>
              </x14:cfvo>
              <x14:cfvo type="num">
                <xm:f>1</xm:f>
              </x14:cfvo>
              <x14:cfIcon iconSet="3Symbols2" iconId="0"/>
              <x14:cfIcon iconSet="3Symbols2" iconId="0"/>
              <x14:cfIcon iconSet="3Symbols2" iconId="2"/>
            </x14:iconSet>
          </x14:cfRule>
          <xm:sqref>F131</xm:sqref>
        </x14:conditionalFormatting>
        <x14:conditionalFormatting xmlns:xm="http://schemas.microsoft.com/office/excel/2006/main">
          <x14:cfRule type="iconSet" priority="169" id="{D61CFA80-7B4C-4ABC-AD9A-4047AFC85097}">
            <x14:iconSet iconSet="3Symbols2" showValue="0" custom="1">
              <x14:cfvo type="percent">
                <xm:f>0</xm:f>
              </x14:cfvo>
              <x14:cfvo type="num">
                <xm:f>0</xm:f>
              </x14:cfvo>
              <x14:cfvo type="num">
                <xm:f>1</xm:f>
              </x14:cfvo>
              <x14:cfIcon iconSet="3Symbols2" iconId="0"/>
              <x14:cfIcon iconSet="3Symbols2" iconId="0"/>
              <x14:cfIcon iconSet="3Symbols2" iconId="2"/>
            </x14:iconSet>
          </x14:cfRule>
          <xm:sqref>F129</xm:sqref>
        </x14:conditionalFormatting>
        <x14:conditionalFormatting xmlns:xm="http://schemas.microsoft.com/office/excel/2006/main">
          <x14:cfRule type="iconSet" priority="170" id="{AF963C36-30E3-4113-A945-B2220590DABD}">
            <x14:iconSet iconSet="3Symbols2" showValue="0" custom="1">
              <x14:cfvo type="percent">
                <xm:f>0</xm:f>
              </x14:cfvo>
              <x14:cfvo type="num">
                <xm:f>0</xm:f>
              </x14:cfvo>
              <x14:cfvo type="num">
                <xm:f>1</xm:f>
              </x14:cfvo>
              <x14:cfIcon iconSet="3Symbols2" iconId="0"/>
              <x14:cfIcon iconSet="3Symbols2" iconId="0"/>
              <x14:cfIcon iconSet="3Symbols2" iconId="2"/>
            </x14:iconSet>
          </x14:cfRule>
          <xm:sqref>F127</xm:sqref>
        </x14:conditionalFormatting>
        <x14:conditionalFormatting xmlns:xm="http://schemas.microsoft.com/office/excel/2006/main">
          <x14:cfRule type="iconSet" priority="171" id="{0B8043C8-82B8-4B05-ADC5-AE0E46752152}">
            <x14:iconSet iconSet="3Symbols2" showValue="0" custom="1">
              <x14:cfvo type="percent">
                <xm:f>0</xm:f>
              </x14:cfvo>
              <x14:cfvo type="num">
                <xm:f>0</xm:f>
              </x14:cfvo>
              <x14:cfvo type="num">
                <xm:f>1</xm:f>
              </x14:cfvo>
              <x14:cfIcon iconSet="3Symbols2" iconId="0"/>
              <x14:cfIcon iconSet="3Symbols2" iconId="0"/>
              <x14:cfIcon iconSet="3Symbols2" iconId="2"/>
            </x14:iconSet>
          </x14:cfRule>
          <xm:sqref>F125</xm:sqref>
        </x14:conditionalFormatting>
        <x14:conditionalFormatting xmlns:xm="http://schemas.microsoft.com/office/excel/2006/main">
          <x14:cfRule type="iconSet" priority="172" id="{0DD11F6F-7878-4A67-A5FF-732E55B6CE3E}">
            <x14:iconSet iconSet="3Symbols2" showValue="0" custom="1">
              <x14:cfvo type="percent">
                <xm:f>0</xm:f>
              </x14:cfvo>
              <x14:cfvo type="num">
                <xm:f>0</xm:f>
              </x14:cfvo>
              <x14:cfvo type="num">
                <xm:f>1</xm:f>
              </x14:cfvo>
              <x14:cfIcon iconSet="3Symbols2" iconId="0"/>
              <x14:cfIcon iconSet="3Symbols2" iconId="0"/>
              <x14:cfIcon iconSet="3Symbols2" iconId="2"/>
            </x14:iconSet>
          </x14:cfRule>
          <xm:sqref>F123</xm:sqref>
        </x14:conditionalFormatting>
        <x14:conditionalFormatting xmlns:xm="http://schemas.microsoft.com/office/excel/2006/main">
          <x14:cfRule type="iconSet" priority="173" id="{060A7BB6-D068-418F-ADE1-28AD95E84595}">
            <x14:iconSet iconSet="3Symbols2" showValue="0" custom="1">
              <x14:cfvo type="percent">
                <xm:f>0</xm:f>
              </x14:cfvo>
              <x14:cfvo type="num">
                <xm:f>0</xm:f>
              </x14:cfvo>
              <x14:cfvo type="num">
                <xm:f>1</xm:f>
              </x14:cfvo>
              <x14:cfIcon iconSet="3Symbols2" iconId="0"/>
              <x14:cfIcon iconSet="3Symbols2" iconId="0"/>
              <x14:cfIcon iconSet="3Symbols2" iconId="2"/>
            </x14:iconSet>
          </x14:cfRule>
          <xm:sqref>F121</xm:sqref>
        </x14:conditionalFormatting>
        <x14:conditionalFormatting xmlns:xm="http://schemas.microsoft.com/office/excel/2006/main">
          <x14:cfRule type="iconSet" priority="174" id="{3F417EBC-33B4-49F9-8421-A1F06BCA0547}">
            <x14:iconSet iconSet="3Symbols2" showValue="0" custom="1">
              <x14:cfvo type="percent">
                <xm:f>0</xm:f>
              </x14:cfvo>
              <x14:cfvo type="num">
                <xm:f>0</xm:f>
              </x14:cfvo>
              <x14:cfvo type="num">
                <xm:f>1</xm:f>
              </x14:cfvo>
              <x14:cfIcon iconSet="3Symbols2" iconId="0"/>
              <x14:cfIcon iconSet="3Symbols2" iconId="0"/>
              <x14:cfIcon iconSet="3Symbols2" iconId="2"/>
            </x14:iconSet>
          </x14:cfRule>
          <xm:sqref>F119</xm:sqref>
        </x14:conditionalFormatting>
        <x14:conditionalFormatting xmlns:xm="http://schemas.microsoft.com/office/excel/2006/main">
          <x14:cfRule type="iconSet" priority="175" id="{0483101B-671E-4A1D-AD00-5F466D106723}">
            <x14:iconSet iconSet="3Symbols2" showValue="0" custom="1">
              <x14:cfvo type="percent">
                <xm:f>0</xm:f>
              </x14:cfvo>
              <x14:cfvo type="num">
                <xm:f>0</xm:f>
              </x14:cfvo>
              <x14:cfvo type="num">
                <xm:f>1</xm:f>
              </x14:cfvo>
              <x14:cfIcon iconSet="3Symbols2" iconId="0"/>
              <x14:cfIcon iconSet="3Symbols2" iconId="0"/>
              <x14:cfIcon iconSet="3Symbols2" iconId="2"/>
            </x14:iconSet>
          </x14:cfRule>
          <xm:sqref>F117</xm:sqref>
        </x14:conditionalFormatting>
        <x14:conditionalFormatting xmlns:xm="http://schemas.microsoft.com/office/excel/2006/main">
          <x14:cfRule type="iconSet" priority="176" id="{E4DCD954-71A1-496B-82EE-0FEBB807DFEC}">
            <x14:iconSet iconSet="3Symbols2" showValue="0" custom="1">
              <x14:cfvo type="percent">
                <xm:f>0</xm:f>
              </x14:cfvo>
              <x14:cfvo type="num">
                <xm:f>0</xm:f>
              </x14:cfvo>
              <x14:cfvo type="num">
                <xm:f>1</xm:f>
              </x14:cfvo>
              <x14:cfIcon iconSet="3Symbols2" iconId="0"/>
              <x14:cfIcon iconSet="3Symbols2" iconId="0"/>
              <x14:cfIcon iconSet="3Symbols2" iconId="2"/>
            </x14:iconSet>
          </x14:cfRule>
          <xm:sqref>F115</xm:sqref>
        </x14:conditionalFormatting>
        <x14:conditionalFormatting xmlns:xm="http://schemas.microsoft.com/office/excel/2006/main">
          <x14:cfRule type="iconSet" priority="177" id="{67D182BB-C174-4BEE-BE26-E8F3E292118C}">
            <x14:iconSet iconSet="3Symbols2" showValue="0" custom="1">
              <x14:cfvo type="percent">
                <xm:f>0</xm:f>
              </x14:cfvo>
              <x14:cfvo type="num">
                <xm:f>0</xm:f>
              </x14:cfvo>
              <x14:cfvo type="num">
                <xm:f>1</xm:f>
              </x14:cfvo>
              <x14:cfIcon iconSet="3Symbols2" iconId="0"/>
              <x14:cfIcon iconSet="3Symbols2" iconId="0"/>
              <x14:cfIcon iconSet="3Symbols2" iconId="2"/>
            </x14:iconSet>
          </x14:cfRule>
          <xm:sqref>F113</xm:sqref>
        </x14:conditionalFormatting>
        <x14:conditionalFormatting xmlns:xm="http://schemas.microsoft.com/office/excel/2006/main">
          <x14:cfRule type="iconSet" priority="178" id="{C2FB81E7-DCDB-4717-B477-D6C10A7F0DF9}">
            <x14:iconSet iconSet="3Symbols2" showValue="0" custom="1">
              <x14:cfvo type="percent">
                <xm:f>0</xm:f>
              </x14:cfvo>
              <x14:cfvo type="num">
                <xm:f>0</xm:f>
              </x14:cfvo>
              <x14:cfvo type="num">
                <xm:f>1</xm:f>
              </x14:cfvo>
              <x14:cfIcon iconSet="3Symbols2" iconId="0"/>
              <x14:cfIcon iconSet="3Symbols2" iconId="0"/>
              <x14:cfIcon iconSet="3Symbols2" iconId="2"/>
            </x14:iconSet>
          </x14:cfRule>
          <xm:sqref>F111</xm:sqref>
        </x14:conditionalFormatting>
        <x14:conditionalFormatting xmlns:xm="http://schemas.microsoft.com/office/excel/2006/main">
          <x14:cfRule type="iconSet" priority="179" id="{BEEC6980-CD53-4BB1-85FC-5F3EDF402AB1}">
            <x14:iconSet iconSet="3Symbols2" showValue="0" custom="1">
              <x14:cfvo type="percent">
                <xm:f>0</xm:f>
              </x14:cfvo>
              <x14:cfvo type="num">
                <xm:f>0</xm:f>
              </x14:cfvo>
              <x14:cfvo type="num">
                <xm:f>1</xm:f>
              </x14:cfvo>
              <x14:cfIcon iconSet="3Symbols2" iconId="0"/>
              <x14:cfIcon iconSet="3Symbols2" iconId="0"/>
              <x14:cfIcon iconSet="3Symbols2" iconId="2"/>
            </x14:iconSet>
          </x14:cfRule>
          <xm:sqref>F109</xm:sqref>
        </x14:conditionalFormatting>
        <x14:conditionalFormatting xmlns:xm="http://schemas.microsoft.com/office/excel/2006/main">
          <x14:cfRule type="iconSet" priority="180" id="{E6E48537-B05D-4998-A477-D60E77A931BD}">
            <x14:iconSet iconSet="3Symbols2" showValue="0" custom="1">
              <x14:cfvo type="percent">
                <xm:f>0</xm:f>
              </x14:cfvo>
              <x14:cfvo type="num">
                <xm:f>0</xm:f>
              </x14:cfvo>
              <x14:cfvo type="num">
                <xm:f>1</xm:f>
              </x14:cfvo>
              <x14:cfIcon iconSet="3Symbols2" iconId="0"/>
              <x14:cfIcon iconSet="3Symbols2" iconId="0"/>
              <x14:cfIcon iconSet="3Symbols2" iconId="2"/>
            </x14:iconSet>
          </x14:cfRule>
          <xm:sqref>F107</xm:sqref>
        </x14:conditionalFormatting>
        <x14:conditionalFormatting xmlns:xm="http://schemas.microsoft.com/office/excel/2006/main">
          <x14:cfRule type="iconSet" priority="181" id="{D014D75D-82CA-49BE-8089-73D114412227}">
            <x14:iconSet iconSet="3Symbols2" showValue="0" custom="1">
              <x14:cfvo type="percent">
                <xm:f>0</xm:f>
              </x14:cfvo>
              <x14:cfvo type="num">
                <xm:f>0</xm:f>
              </x14:cfvo>
              <x14:cfvo type="num">
                <xm:f>1</xm:f>
              </x14:cfvo>
              <x14:cfIcon iconSet="3Symbols2" iconId="0"/>
              <x14:cfIcon iconSet="3Symbols2" iconId="0"/>
              <x14:cfIcon iconSet="3Symbols2" iconId="2"/>
            </x14:iconSet>
          </x14:cfRule>
          <xm:sqref>F105</xm:sqref>
        </x14:conditionalFormatting>
        <x14:conditionalFormatting xmlns:xm="http://schemas.microsoft.com/office/excel/2006/main">
          <x14:cfRule type="iconSet" priority="182" id="{6B635C70-22CF-4B1F-B189-D0B0C7B4221E}">
            <x14:iconSet iconSet="3Symbols2" showValue="0" custom="1">
              <x14:cfvo type="percent">
                <xm:f>0</xm:f>
              </x14:cfvo>
              <x14:cfvo type="num">
                <xm:f>0</xm:f>
              </x14:cfvo>
              <x14:cfvo type="num">
                <xm:f>1</xm:f>
              </x14:cfvo>
              <x14:cfIcon iconSet="3Symbols2" iconId="0"/>
              <x14:cfIcon iconSet="3Symbols2" iconId="0"/>
              <x14:cfIcon iconSet="3Symbols2" iconId="2"/>
            </x14:iconSet>
          </x14:cfRule>
          <xm:sqref>F103</xm:sqref>
        </x14:conditionalFormatting>
        <x14:conditionalFormatting xmlns:xm="http://schemas.microsoft.com/office/excel/2006/main">
          <x14:cfRule type="iconSet" priority="183" id="{023891EF-3680-420C-A2C4-84795431C319}">
            <x14:iconSet iconSet="3Symbols2" showValue="0" custom="1">
              <x14:cfvo type="percent">
                <xm:f>0</xm:f>
              </x14:cfvo>
              <x14:cfvo type="num">
                <xm:f>0</xm:f>
              </x14:cfvo>
              <x14:cfvo type="num">
                <xm:f>1</xm:f>
              </x14:cfvo>
              <x14:cfIcon iconSet="3Symbols2" iconId="0"/>
              <x14:cfIcon iconSet="3Symbols2" iconId="0"/>
              <x14:cfIcon iconSet="3Symbols2" iconId="2"/>
            </x14:iconSet>
          </x14:cfRule>
          <xm:sqref>F101</xm:sqref>
        </x14:conditionalFormatting>
        <x14:conditionalFormatting xmlns:xm="http://schemas.microsoft.com/office/excel/2006/main">
          <x14:cfRule type="iconSet" priority="184" id="{7390A2A4-AFD4-444D-B1D8-06FCF1FFE99E}">
            <x14:iconSet iconSet="3Symbols2" showValue="0" custom="1">
              <x14:cfvo type="percent">
                <xm:f>0</xm:f>
              </x14:cfvo>
              <x14:cfvo type="num">
                <xm:f>0</xm:f>
              </x14:cfvo>
              <x14:cfvo type="num">
                <xm:f>1</xm:f>
              </x14:cfvo>
              <x14:cfIcon iconSet="3Symbols2" iconId="0"/>
              <x14:cfIcon iconSet="3Symbols2" iconId="0"/>
              <x14:cfIcon iconSet="3Symbols2" iconId="2"/>
            </x14:iconSet>
          </x14:cfRule>
          <xm:sqref>F99</xm:sqref>
        </x14:conditionalFormatting>
        <x14:conditionalFormatting xmlns:xm="http://schemas.microsoft.com/office/excel/2006/main">
          <x14:cfRule type="iconSet" priority="185" id="{7B22481A-14D5-47F1-8805-9FBC73B1176C}">
            <x14:iconSet iconSet="3Symbols2" showValue="0" custom="1">
              <x14:cfvo type="percent">
                <xm:f>0</xm:f>
              </x14:cfvo>
              <x14:cfvo type="num">
                <xm:f>0</xm:f>
              </x14:cfvo>
              <x14:cfvo type="num">
                <xm:f>1</xm:f>
              </x14:cfvo>
              <x14:cfIcon iconSet="3Symbols2" iconId="0"/>
              <x14:cfIcon iconSet="3Symbols2" iconId="0"/>
              <x14:cfIcon iconSet="3Symbols2" iconId="2"/>
            </x14:iconSet>
          </x14:cfRule>
          <xm:sqref>F97</xm:sqref>
        </x14:conditionalFormatting>
        <x14:conditionalFormatting xmlns:xm="http://schemas.microsoft.com/office/excel/2006/main">
          <x14:cfRule type="iconSet" priority="186" id="{305376D1-D7F2-4CDA-BCE3-49B71414F44B}">
            <x14:iconSet iconSet="3Symbols2" showValue="0" custom="1">
              <x14:cfvo type="percent">
                <xm:f>0</xm:f>
              </x14:cfvo>
              <x14:cfvo type="num">
                <xm:f>0</xm:f>
              </x14:cfvo>
              <x14:cfvo type="num">
                <xm:f>1</xm:f>
              </x14:cfvo>
              <x14:cfIcon iconSet="3Symbols2" iconId="0"/>
              <x14:cfIcon iconSet="3Symbols2" iconId="0"/>
              <x14:cfIcon iconSet="3Symbols2" iconId="2"/>
            </x14:iconSet>
          </x14:cfRule>
          <xm:sqref>F95</xm:sqref>
        </x14:conditionalFormatting>
        <x14:conditionalFormatting xmlns:xm="http://schemas.microsoft.com/office/excel/2006/main">
          <x14:cfRule type="iconSet" priority="187" id="{8E050034-D86C-4841-8820-CE44DB989F62}">
            <x14:iconSet iconSet="3Symbols2" showValue="0" custom="1">
              <x14:cfvo type="percent">
                <xm:f>0</xm:f>
              </x14:cfvo>
              <x14:cfvo type="num">
                <xm:f>0</xm:f>
              </x14:cfvo>
              <x14:cfvo type="num">
                <xm:f>1</xm:f>
              </x14:cfvo>
              <x14:cfIcon iconSet="3Symbols2" iconId="0"/>
              <x14:cfIcon iconSet="3Symbols2" iconId="0"/>
              <x14:cfIcon iconSet="3Symbols2" iconId="2"/>
            </x14:iconSet>
          </x14:cfRule>
          <xm:sqref>F82</xm:sqref>
        </x14:conditionalFormatting>
        <x14:conditionalFormatting xmlns:xm="http://schemas.microsoft.com/office/excel/2006/main">
          <x14:cfRule type="iconSet" priority="188" id="{62ED3BBB-CDE9-455D-885F-5376E8C31B89}">
            <x14:iconSet iconSet="3Symbols2" showValue="0" custom="1">
              <x14:cfvo type="percent">
                <xm:f>0</xm:f>
              </x14:cfvo>
              <x14:cfvo type="num">
                <xm:f>0</xm:f>
              </x14:cfvo>
              <x14:cfvo type="num">
                <xm:f>1</xm:f>
              </x14:cfvo>
              <x14:cfIcon iconSet="3Symbols2" iconId="0"/>
              <x14:cfIcon iconSet="3Symbols2" iconId="0"/>
              <x14:cfIcon iconSet="3Symbols2" iconId="2"/>
            </x14:iconSet>
          </x14:cfRule>
          <xm:sqref>F80</xm:sqref>
        </x14:conditionalFormatting>
        <x14:conditionalFormatting xmlns:xm="http://schemas.microsoft.com/office/excel/2006/main">
          <x14:cfRule type="iconSet" priority="189" id="{0A89764D-2EC0-49E0-976A-0DAE4B35F108}">
            <x14:iconSet iconSet="3Symbols2" showValue="0" custom="1">
              <x14:cfvo type="percent">
                <xm:f>0</xm:f>
              </x14:cfvo>
              <x14:cfvo type="num">
                <xm:f>0</xm:f>
              </x14:cfvo>
              <x14:cfvo type="num">
                <xm:f>1</xm:f>
              </x14:cfvo>
              <x14:cfIcon iconSet="3Symbols2" iconId="0"/>
              <x14:cfIcon iconSet="3Symbols2" iconId="0"/>
              <x14:cfIcon iconSet="3Symbols2" iconId="2"/>
            </x14:iconSet>
          </x14:cfRule>
          <xm:sqref>F78</xm:sqref>
        </x14:conditionalFormatting>
        <x14:conditionalFormatting xmlns:xm="http://schemas.microsoft.com/office/excel/2006/main">
          <x14:cfRule type="iconSet" priority="190" id="{6B5796D2-A33B-4550-8AEC-4DA657E6C748}">
            <x14:iconSet iconSet="3Symbols2" showValue="0" custom="1">
              <x14:cfvo type="percent">
                <xm:f>0</xm:f>
              </x14:cfvo>
              <x14:cfvo type="num">
                <xm:f>0</xm:f>
              </x14:cfvo>
              <x14:cfvo type="num">
                <xm:f>1</xm:f>
              </x14:cfvo>
              <x14:cfIcon iconSet="3Symbols2" iconId="0"/>
              <x14:cfIcon iconSet="3Symbols2" iconId="0"/>
              <x14:cfIcon iconSet="3Symbols2" iconId="2"/>
            </x14:iconSet>
          </x14:cfRule>
          <xm:sqref>F76</xm:sqref>
        </x14:conditionalFormatting>
        <x14:conditionalFormatting xmlns:xm="http://schemas.microsoft.com/office/excel/2006/main">
          <x14:cfRule type="iconSet" priority="191" id="{F8D9CDB2-261B-4B73-A8A7-3A37F06A8263}">
            <x14:iconSet iconSet="3Symbols2" showValue="0" custom="1">
              <x14:cfvo type="percent">
                <xm:f>0</xm:f>
              </x14:cfvo>
              <x14:cfvo type="num">
                <xm:f>0</xm:f>
              </x14:cfvo>
              <x14:cfvo type="num">
                <xm:f>1</xm:f>
              </x14:cfvo>
              <x14:cfIcon iconSet="3Symbols2" iconId="0"/>
              <x14:cfIcon iconSet="3Symbols2" iconId="0"/>
              <x14:cfIcon iconSet="3Symbols2" iconId="2"/>
            </x14:iconSet>
          </x14:cfRule>
          <xm:sqref>F74</xm:sqref>
        </x14:conditionalFormatting>
        <x14:conditionalFormatting xmlns:xm="http://schemas.microsoft.com/office/excel/2006/main">
          <x14:cfRule type="iconSet" priority="192" id="{ED3232FA-9959-4E95-8B8B-7186F615C139}">
            <x14:iconSet iconSet="3Symbols2" showValue="0" custom="1">
              <x14:cfvo type="percent">
                <xm:f>0</xm:f>
              </x14:cfvo>
              <x14:cfvo type="num">
                <xm:f>0</xm:f>
              </x14:cfvo>
              <x14:cfvo type="num">
                <xm:f>1</xm:f>
              </x14:cfvo>
              <x14:cfIcon iconSet="3Symbols2" iconId="0"/>
              <x14:cfIcon iconSet="3Symbols2" iconId="0"/>
              <x14:cfIcon iconSet="3Symbols2" iconId="2"/>
            </x14:iconSet>
          </x14:cfRule>
          <xm:sqref>F72</xm:sqref>
        </x14:conditionalFormatting>
        <x14:conditionalFormatting xmlns:xm="http://schemas.microsoft.com/office/excel/2006/main">
          <x14:cfRule type="iconSet" priority="194" id="{85989566-F173-431E-BC5B-E320A742FD12}">
            <x14:iconSet iconSet="3Symbols2" showValue="0" custom="1">
              <x14:cfvo type="percent">
                <xm:f>0</xm:f>
              </x14:cfvo>
              <x14:cfvo type="num">
                <xm:f>0</xm:f>
              </x14:cfvo>
              <x14:cfvo type="num">
                <xm:f>1</xm:f>
              </x14:cfvo>
              <x14:cfIcon iconSet="3Symbols2" iconId="0"/>
              <x14:cfIcon iconSet="3Symbols2" iconId="0"/>
              <x14:cfIcon iconSet="3Symbols2" iconId="2"/>
            </x14:iconSet>
          </x14:cfRule>
          <xm:sqref>F69</xm:sqref>
        </x14:conditionalFormatting>
        <x14:conditionalFormatting xmlns:xm="http://schemas.microsoft.com/office/excel/2006/main">
          <x14:cfRule type="iconSet" priority="195" id="{6974D372-52AD-4CBD-90CE-0A4BBB41CB07}">
            <x14:iconSet iconSet="3Symbols2" showValue="0" custom="1">
              <x14:cfvo type="percent">
                <xm:f>0</xm:f>
              </x14:cfvo>
              <x14:cfvo type="num">
                <xm:f>0</xm:f>
              </x14:cfvo>
              <x14:cfvo type="num">
                <xm:f>1</xm:f>
              </x14:cfvo>
              <x14:cfIcon iconSet="3Symbols2" iconId="0"/>
              <x14:cfIcon iconSet="3Symbols2" iconId="0"/>
              <x14:cfIcon iconSet="3Symbols2" iconId="2"/>
            </x14:iconSet>
          </x14:cfRule>
          <xm:sqref>F67</xm:sqref>
        </x14:conditionalFormatting>
        <x14:conditionalFormatting xmlns:xm="http://schemas.microsoft.com/office/excel/2006/main">
          <x14:cfRule type="iconSet" priority="196" id="{2BDAB929-A791-4813-A54B-F180885391EF}">
            <x14:iconSet iconSet="3Symbols2" showValue="0" custom="1">
              <x14:cfvo type="percent">
                <xm:f>0</xm:f>
              </x14:cfvo>
              <x14:cfvo type="num">
                <xm:f>0</xm:f>
              </x14:cfvo>
              <x14:cfvo type="num">
                <xm:f>1</xm:f>
              </x14:cfvo>
              <x14:cfIcon iconSet="3Symbols2" iconId="0"/>
              <x14:cfIcon iconSet="3Symbols2" iconId="0"/>
              <x14:cfIcon iconSet="3Symbols2" iconId="2"/>
            </x14:iconSet>
          </x14:cfRule>
          <xm:sqref>F65</xm:sqref>
        </x14:conditionalFormatting>
        <x14:conditionalFormatting xmlns:xm="http://schemas.microsoft.com/office/excel/2006/main">
          <x14:cfRule type="iconSet" priority="198" id="{148266B8-7740-4EBE-9566-88E1A45703FC}">
            <x14:iconSet iconSet="3Symbols2" showValue="0" custom="1">
              <x14:cfvo type="percent">
                <xm:f>0</xm:f>
              </x14:cfvo>
              <x14:cfvo type="num">
                <xm:f>0</xm:f>
              </x14:cfvo>
              <x14:cfvo type="num">
                <xm:f>1</xm:f>
              </x14:cfvo>
              <x14:cfIcon iconSet="3Symbols2" iconId="0"/>
              <x14:cfIcon iconSet="3Symbols2" iconId="0"/>
              <x14:cfIcon iconSet="3Symbols2" iconId="2"/>
            </x14:iconSet>
          </x14:cfRule>
          <xm:sqref>F54</xm:sqref>
        </x14:conditionalFormatting>
        <x14:conditionalFormatting xmlns:xm="http://schemas.microsoft.com/office/excel/2006/main">
          <x14:cfRule type="iconSet" priority="199" id="{42C266F6-BFC0-4121-AD8D-0BD88148E829}">
            <x14:iconSet iconSet="3Symbols2" showValue="0" custom="1">
              <x14:cfvo type="percent">
                <xm:f>0</xm:f>
              </x14:cfvo>
              <x14:cfvo type="num">
                <xm:f>0</xm:f>
              </x14:cfvo>
              <x14:cfvo type="num">
                <xm:f>1</xm:f>
              </x14:cfvo>
              <x14:cfIcon iconSet="3Symbols2" iconId="0"/>
              <x14:cfIcon iconSet="3Symbols2" iconId="0"/>
              <x14:cfIcon iconSet="3Symbols2" iconId="2"/>
            </x14:iconSet>
          </x14:cfRule>
          <xm:sqref>F52</xm:sqref>
        </x14:conditionalFormatting>
        <x14:conditionalFormatting xmlns:xm="http://schemas.microsoft.com/office/excel/2006/main">
          <x14:cfRule type="iconSet" priority="200" id="{DDEF8393-0437-4EA9-A576-D13A439C5AE0}">
            <x14:iconSet iconSet="3Symbols2" showValue="0" custom="1">
              <x14:cfvo type="percent">
                <xm:f>0</xm:f>
              </x14:cfvo>
              <x14:cfvo type="num">
                <xm:f>0</xm:f>
              </x14:cfvo>
              <x14:cfvo type="num">
                <xm:f>1</xm:f>
              </x14:cfvo>
              <x14:cfIcon iconSet="3Symbols2" iconId="0"/>
              <x14:cfIcon iconSet="3Symbols2" iconId="0"/>
              <x14:cfIcon iconSet="3Symbols2" iconId="2"/>
            </x14:iconSet>
          </x14:cfRule>
          <xm:sqref>F50</xm:sqref>
        </x14:conditionalFormatting>
        <x14:conditionalFormatting xmlns:xm="http://schemas.microsoft.com/office/excel/2006/main">
          <x14:cfRule type="iconSet" priority="201" id="{F0D5A9CA-62D1-4B2E-81C8-E0E842443163}">
            <x14:iconSet iconSet="3Symbols2" showValue="0" custom="1">
              <x14:cfvo type="percent">
                <xm:f>0</xm:f>
              </x14:cfvo>
              <x14:cfvo type="num">
                <xm:f>0</xm:f>
              </x14:cfvo>
              <x14:cfvo type="num">
                <xm:f>1</xm:f>
              </x14:cfvo>
              <x14:cfIcon iconSet="3Symbols2" iconId="0"/>
              <x14:cfIcon iconSet="3Symbols2" iconId="0"/>
              <x14:cfIcon iconSet="3Symbols2" iconId="2"/>
            </x14:iconSet>
          </x14:cfRule>
          <xm:sqref>F48</xm:sqref>
        </x14:conditionalFormatting>
        <x14:conditionalFormatting xmlns:xm="http://schemas.microsoft.com/office/excel/2006/main">
          <x14:cfRule type="iconSet" priority="202" id="{40375FAD-44F7-4111-B30A-0E6BC353D0F1}">
            <x14:iconSet iconSet="3Symbols2" showValue="0" custom="1">
              <x14:cfvo type="percent">
                <xm:f>0</xm:f>
              </x14:cfvo>
              <x14:cfvo type="num">
                <xm:f>0</xm:f>
              </x14:cfvo>
              <x14:cfvo type="num">
                <xm:f>1</xm:f>
              </x14:cfvo>
              <x14:cfIcon iconSet="3Symbols2" iconId="0"/>
              <x14:cfIcon iconSet="3Symbols2" iconId="0"/>
              <x14:cfIcon iconSet="3Symbols2" iconId="2"/>
            </x14:iconSet>
          </x14:cfRule>
          <xm:sqref>F46</xm:sqref>
        </x14:conditionalFormatting>
        <x14:conditionalFormatting xmlns:xm="http://schemas.microsoft.com/office/excel/2006/main">
          <x14:cfRule type="iconSet" priority="207" id="{1063F94F-C0A1-48F6-B2E6-6DC139D88621}">
            <x14:iconSet iconSet="3Symbols2" showValue="0" custom="1">
              <x14:cfvo type="percent">
                <xm:f>0</xm:f>
              </x14:cfvo>
              <x14:cfvo type="num">
                <xm:f>0</xm:f>
              </x14:cfvo>
              <x14:cfvo type="num">
                <xm:f>1</xm:f>
              </x14:cfvo>
              <x14:cfIcon iconSet="3Symbols2" iconId="0"/>
              <x14:cfIcon iconSet="3Symbols2" iconId="0"/>
              <x14:cfIcon iconSet="3Symbols2" iconId="2"/>
            </x14:iconSet>
          </x14:cfRule>
          <xm:sqref>F35</xm:sqref>
        </x14:conditionalFormatting>
        <x14:conditionalFormatting xmlns:xm="http://schemas.microsoft.com/office/excel/2006/main">
          <x14:cfRule type="iconSet" priority="208" id="{EABE7AFB-7E6B-4A23-9E9B-5A323C88B6BC}">
            <x14:iconSet iconSet="3Symbols2" showValue="0" custom="1">
              <x14:cfvo type="percent">
                <xm:f>0</xm:f>
              </x14:cfvo>
              <x14:cfvo type="num">
                <xm:f>0</xm:f>
              </x14:cfvo>
              <x14:cfvo type="num">
                <xm:f>1</xm:f>
              </x14:cfvo>
              <x14:cfIcon iconSet="3Symbols2" iconId="0"/>
              <x14:cfIcon iconSet="3Symbols2" iconId="0"/>
              <x14:cfIcon iconSet="3Symbols2" iconId="2"/>
            </x14:iconSet>
          </x14:cfRule>
          <xm:sqref>F33</xm:sqref>
        </x14:conditionalFormatting>
        <x14:conditionalFormatting xmlns:xm="http://schemas.microsoft.com/office/excel/2006/main">
          <x14:cfRule type="iconSet" priority="209" id="{C43BFD2B-E62D-477A-9613-82B256FCAFC1}">
            <x14:iconSet iconSet="3Symbols2" showValue="0" custom="1">
              <x14:cfvo type="percent">
                <xm:f>0</xm:f>
              </x14:cfvo>
              <x14:cfvo type="num">
                <xm:f>0</xm:f>
              </x14:cfvo>
              <x14:cfvo type="num">
                <xm:f>1</xm:f>
              </x14:cfvo>
              <x14:cfIcon iconSet="3Symbols2" iconId="0"/>
              <x14:cfIcon iconSet="3Symbols2" iconId="0"/>
              <x14:cfIcon iconSet="3Symbols2" iconId="2"/>
            </x14:iconSet>
          </x14:cfRule>
          <xm:sqref>F31</xm:sqref>
        </x14:conditionalFormatting>
        <x14:conditionalFormatting xmlns:xm="http://schemas.microsoft.com/office/excel/2006/main">
          <x14:cfRule type="iconSet" priority="210" id="{9C15AB01-FFAC-4608-A45D-AB455F8AEAF2}">
            <x14:iconSet iconSet="3Symbols2" showValue="0" custom="1">
              <x14:cfvo type="percent">
                <xm:f>0</xm:f>
              </x14:cfvo>
              <x14:cfvo type="num">
                <xm:f>0</xm:f>
              </x14:cfvo>
              <x14:cfvo type="num">
                <xm:f>1</xm:f>
              </x14:cfvo>
              <x14:cfIcon iconSet="3Symbols2" iconId="0"/>
              <x14:cfIcon iconSet="3Symbols2" iconId="0"/>
              <x14:cfIcon iconSet="3Symbols2" iconId="2"/>
            </x14:iconSet>
          </x14:cfRule>
          <xm:sqref>F63</xm:sqref>
        </x14:conditionalFormatting>
        <x14:conditionalFormatting xmlns:xm="http://schemas.microsoft.com/office/excel/2006/main">
          <x14:cfRule type="iconSet" priority="211" id="{71523610-2848-4EEF-B679-365A7DBAFECF}">
            <x14:iconSet iconSet="3Symbols2" showValue="0" custom="1">
              <x14:cfvo type="percent">
                <xm:f>0</xm:f>
              </x14:cfvo>
              <x14:cfvo type="num">
                <xm:f>0</xm:f>
              </x14:cfvo>
              <x14:cfvo type="num">
                <xm:f>1</xm:f>
              </x14:cfvo>
              <x14:cfIcon iconSet="3Symbols2" iconId="0"/>
              <x14:cfIcon iconSet="3Symbols2" iconId="0"/>
              <x14:cfIcon iconSet="3Symbols2" iconId="2"/>
            </x14:iconSet>
          </x14:cfRule>
          <xm:sqref>F61</xm:sqref>
        </x14:conditionalFormatting>
        <x14:conditionalFormatting xmlns:xm="http://schemas.microsoft.com/office/excel/2006/main">
          <x14:cfRule type="iconSet" priority="212" id="{B21FCBBF-AF0E-4BC9-9A28-2689E370E09B}">
            <x14:iconSet iconSet="3Symbols2" showValue="0" custom="1">
              <x14:cfvo type="percent">
                <xm:f>0</xm:f>
              </x14:cfvo>
              <x14:cfvo type="num">
                <xm:f>0</xm:f>
              </x14:cfvo>
              <x14:cfvo type="num">
                <xm:f>1</xm:f>
              </x14:cfvo>
              <x14:cfIcon iconSet="3Symbols2" iconId="0"/>
              <x14:cfIcon iconSet="3Symbols2" iconId="0"/>
              <x14:cfIcon iconSet="3Symbols2" iconId="2"/>
            </x14:iconSet>
          </x14:cfRule>
          <xm:sqref>F59</xm:sqref>
        </x14:conditionalFormatting>
        <x14:conditionalFormatting xmlns:xm="http://schemas.microsoft.com/office/excel/2006/main">
          <x14:cfRule type="iconSet" priority="213" id="{C7AAF5F9-8701-4C21-9D93-E81A334B0140}">
            <x14:iconSet iconSet="3Symbols2" showValue="0" custom="1">
              <x14:cfvo type="percent">
                <xm:f>0</xm:f>
              </x14:cfvo>
              <x14:cfvo type="num">
                <xm:f>0</xm:f>
              </x14:cfvo>
              <x14:cfvo type="num">
                <xm:f>1</xm:f>
              </x14:cfvo>
              <x14:cfIcon iconSet="3Symbols2" iconId="0"/>
              <x14:cfIcon iconSet="3Symbols2" iconId="0"/>
              <x14:cfIcon iconSet="3Symbols2" iconId="2"/>
            </x14:iconSet>
          </x14:cfRule>
          <xm:sqref>F38</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autoPageBreaks="0"/>
  </sheetPr>
  <dimension ref="A1:H17"/>
  <sheetViews>
    <sheetView zoomScale="85" zoomScaleNormal="85" workbookViewId="0">
      <pane ySplit="1" topLeftCell="A2" activePane="bottomLeft" state="frozen"/>
      <selection pane="bottomLeft"/>
    </sheetView>
  </sheetViews>
  <sheetFormatPr defaultRowHeight="13.2" x14ac:dyDescent="0.25"/>
  <cols>
    <col min="1" max="1" width="26.21875" customWidth="1"/>
    <col min="2" max="2" width="29.5546875" bestFit="1" customWidth="1"/>
    <col min="3" max="3" width="29.88671875" style="60" customWidth="1"/>
    <col min="4" max="4" width="11.88671875" style="60" customWidth="1"/>
    <col min="5" max="5" width="7.109375" style="61" bestFit="1" customWidth="1"/>
    <col min="6" max="6" width="14" bestFit="1" customWidth="1"/>
    <col min="7" max="7" width="110.44140625" customWidth="1"/>
    <col min="8" max="8" width="13.88671875" bestFit="1" customWidth="1"/>
  </cols>
  <sheetData>
    <row r="1" spans="1:8" ht="14.4" x14ac:dyDescent="0.3">
      <c r="A1" s="45" t="s">
        <v>70</v>
      </c>
      <c r="B1" s="45" t="s">
        <v>71</v>
      </c>
      <c r="C1" s="54" t="s">
        <v>271</v>
      </c>
      <c r="D1" s="54" t="s">
        <v>272</v>
      </c>
      <c r="E1" s="57" t="s">
        <v>277</v>
      </c>
      <c r="F1" s="46" t="s">
        <v>73</v>
      </c>
      <c r="G1" s="46" t="s">
        <v>74</v>
      </c>
      <c r="H1" s="46" t="s">
        <v>75</v>
      </c>
    </row>
    <row r="2" spans="1:8" ht="14.4" x14ac:dyDescent="0.3">
      <c r="A2" s="47" t="s">
        <v>77</v>
      </c>
      <c r="B2" s="48" t="s">
        <v>254</v>
      </c>
      <c r="C2" s="55">
        <f>MCRR!B5</f>
        <v>0</v>
      </c>
      <c r="D2" s="55">
        <f>MCRR!B6</f>
        <v>0</v>
      </c>
      <c r="E2" s="58"/>
      <c r="F2" s="49" t="s">
        <v>75</v>
      </c>
      <c r="G2" s="49" t="str">
        <f>IF(AND(D2&lt;&gt;1,(C2=Lists!A44)),"If base currency (1.1) is Euro, Exchange rate (1.2) should be 1.000000","")</f>
        <v/>
      </c>
      <c r="H2" s="50">
        <f>IF(AND(D2&lt;&gt;1,(C2=Lists!A44)),0,1)</f>
        <v>1</v>
      </c>
    </row>
    <row r="3" spans="1:8" ht="14.4" x14ac:dyDescent="0.3">
      <c r="A3" s="47" t="s">
        <v>77</v>
      </c>
      <c r="B3" s="48" t="s">
        <v>258</v>
      </c>
      <c r="C3" s="55">
        <f>MCRR!B10</f>
        <v>0</v>
      </c>
      <c r="D3" s="55">
        <f>'Relevant Indicator Calculation'!B11</f>
        <v>0</v>
      </c>
      <c r="E3" s="58"/>
      <c r="F3" s="49" t="s">
        <v>75</v>
      </c>
      <c r="G3" s="49" t="str">
        <f>IF(C3&lt;&gt;D3,"2.1.2  Relevant Indicator (Year 1) in MCRR sheet should match Sum of the above for Year 1 in Relevant Indicator Calculation sheet","")</f>
        <v/>
      </c>
      <c r="H3" s="50">
        <f>IF(C3&lt;&gt;D3,0,1)</f>
        <v>1</v>
      </c>
    </row>
    <row r="4" spans="1:8" ht="14.4" x14ac:dyDescent="0.3">
      <c r="A4" s="47" t="s">
        <v>77</v>
      </c>
      <c r="B4" s="48" t="s">
        <v>260</v>
      </c>
      <c r="C4" s="55">
        <f>MCRR!B11</f>
        <v>0</v>
      </c>
      <c r="D4" s="55">
        <f>'Relevant Indicator Calculation'!C11</f>
        <v>0</v>
      </c>
      <c r="E4" s="58"/>
      <c r="F4" s="49" t="s">
        <v>75</v>
      </c>
      <c r="G4" s="49" t="str">
        <f>IF(C4&lt;&gt;D4,"2.1.3  Relevant Indicator (Year 2) in MCRR sheet should match Sum of the above for Year 2 in Relevant Indicator Calculation sheet","")</f>
        <v/>
      </c>
      <c r="H4" s="50">
        <f t="shared" ref="H4:H5" si="0">IF(C4&lt;&gt;D4,0,1)</f>
        <v>1</v>
      </c>
    </row>
    <row r="5" spans="1:8" ht="14.4" x14ac:dyDescent="0.3">
      <c r="A5" s="47" t="s">
        <v>77</v>
      </c>
      <c r="B5" s="48" t="s">
        <v>261</v>
      </c>
      <c r="C5" s="55">
        <f>MCRR!B12</f>
        <v>0</v>
      </c>
      <c r="D5" s="55">
        <f>'Relevant Indicator Calculation'!D11</f>
        <v>0</v>
      </c>
      <c r="E5" s="58"/>
      <c r="F5" s="49" t="s">
        <v>75</v>
      </c>
      <c r="G5" s="49" t="str">
        <f>IF(C5&lt;&gt;D5,"2.1.4  Relevant Indicator (Year 3) in MCRR sheet should match Sum of the above for Year 3 in Relevant Indicator Calculation sheet","")</f>
        <v/>
      </c>
      <c r="H5" s="50">
        <f t="shared" si="0"/>
        <v>1</v>
      </c>
    </row>
    <row r="6" spans="1:8" ht="14.4" x14ac:dyDescent="0.3">
      <c r="A6" s="47" t="s">
        <v>77</v>
      </c>
      <c r="B6" s="48" t="s">
        <v>262</v>
      </c>
      <c r="C6" s="55">
        <f>MCRR!B14</f>
        <v>0</v>
      </c>
      <c r="D6" s="59">
        <f>ROUND(MCRR!B13*0.15,0)</f>
        <v>0</v>
      </c>
      <c r="E6" s="58"/>
      <c r="F6" s="49" t="s">
        <v>75</v>
      </c>
      <c r="G6" s="49" t="str">
        <f>IF(C6&lt;&gt;D6,"Own Funds Requirement (2.1) must be 15% of Average over three years (2.1.5)","")</f>
        <v/>
      </c>
      <c r="H6" s="50">
        <f>IF(C6&lt;&gt;D6,0,1)</f>
        <v>1</v>
      </c>
    </row>
    <row r="7" spans="1:8" ht="14.4" x14ac:dyDescent="0.3">
      <c r="A7" s="47" t="s">
        <v>77</v>
      </c>
      <c r="B7" s="48" t="s">
        <v>259</v>
      </c>
      <c r="C7" s="55">
        <f>MCRR!B13</f>
        <v>0</v>
      </c>
      <c r="D7" s="59" t="e">
        <f>ROUND(AVERAGE(MCRR!B10:'MCRR'!B12),0)</f>
        <v>#DIV/0!</v>
      </c>
      <c r="E7" s="58"/>
      <c r="F7" s="49" t="s">
        <v>75</v>
      </c>
      <c r="G7" s="49" t="e">
        <f>IF(C7&lt;&gt;D7,"Average over three years  (2.1.5) must be average of 2.1.2, 2.1.3 and 2.1.4)","")</f>
        <v>#DIV/0!</v>
      </c>
      <c r="H7" s="50" t="e">
        <f>IF(C7&lt;&gt;D7,0,1)</f>
        <v>#DIV/0!</v>
      </c>
    </row>
    <row r="8" spans="1:8" s="53" customFormat="1" ht="14.4" x14ac:dyDescent="0.3">
      <c r="A8" s="47" t="s">
        <v>77</v>
      </c>
      <c r="B8" s="48" t="s">
        <v>263</v>
      </c>
      <c r="C8" s="58">
        <f>MCRR!B16</f>
        <v>0</v>
      </c>
      <c r="D8" s="58">
        <f>MCRR!B7</f>
        <v>0</v>
      </c>
      <c r="E8" s="58">
        <f>MCRR!B14</f>
        <v>0</v>
      </c>
      <c r="F8" s="49" t="s">
        <v>75</v>
      </c>
      <c r="G8" s="49" t="str">
        <f>IF(ISBLANK(MCRR!B16),"Minumum Capital Requirement must be the higher of 1.1 Initial Capital Requirement (or) 2.9 Expenditure Requirement","")</f>
        <v>Minumum Capital Requirement must be the higher of 1.1 Initial Capital Requirement (or) 2.9 Expenditure Requirement</v>
      </c>
      <c r="H8" s="52">
        <f>IF(ISBLANK(MCRR!B16),0,1)</f>
        <v>0</v>
      </c>
    </row>
    <row r="9" spans="1:8" ht="14.4" x14ac:dyDescent="0.3">
      <c r="A9" s="47" t="s">
        <v>77</v>
      </c>
      <c r="B9" s="48" t="s">
        <v>270</v>
      </c>
      <c r="C9" s="55">
        <f>MCRR!B26</f>
        <v>0</v>
      </c>
      <c r="D9" s="59">
        <f>SUM(MCRR!B18:'MCRR'!B25)</f>
        <v>0</v>
      </c>
      <c r="E9" s="58"/>
      <c r="F9" s="49" t="s">
        <v>75</v>
      </c>
      <c r="G9" s="49" t="str">
        <f>IF(C9&lt;&gt;D9,"Total - incorrect total. Must equal the sum of 4.1.1.1 to 4.1.1.8","")</f>
        <v/>
      </c>
      <c r="H9" s="50">
        <f>IF(C9&lt;&gt;D9,0,1)</f>
        <v>1</v>
      </c>
    </row>
    <row r="10" spans="1:8" ht="14.4" x14ac:dyDescent="0.3">
      <c r="A10" s="47" t="s">
        <v>77</v>
      </c>
      <c r="B10" s="48" t="s">
        <v>273</v>
      </c>
      <c r="C10" s="55">
        <f>MCRR!B37</f>
        <v>0</v>
      </c>
      <c r="D10" s="59">
        <f>SUM(MCRR!B35:'MCRR'!B36)</f>
        <v>0</v>
      </c>
      <c r="E10" s="58"/>
      <c r="F10" s="49" t="s">
        <v>75</v>
      </c>
      <c r="G10" s="49" t="str">
        <f>IF(C10&lt;&gt;D10,"Total Assets - incorrect total. Must equal 5.1.1.1 + 5.1.1.2","")</f>
        <v/>
      </c>
      <c r="H10" s="50">
        <f>IF(C10&lt;&gt;D10,0,1)</f>
        <v>1</v>
      </c>
    </row>
    <row r="11" spans="1:8" ht="14.4" x14ac:dyDescent="0.3">
      <c r="A11" s="47" t="s">
        <v>77</v>
      </c>
      <c r="B11" s="48" t="s">
        <v>274</v>
      </c>
      <c r="C11" s="55">
        <f>MCRR!B49</f>
        <v>0</v>
      </c>
      <c r="D11" s="59">
        <f>SUM(MCRR!B39+MCRR!B40+MCRR!B41+MCRR!B42+MCRR!B44+MCRR!B45+MCRR!B46+MCRR!B47+MCRR!B48)-MCRR!B43</f>
        <v>0</v>
      </c>
      <c r="E11" s="58"/>
      <c r="F11" s="49" t="s">
        <v>75</v>
      </c>
      <c r="G11" s="49" t="str">
        <f>IF(C11&lt;&gt;D11,"Total Ineligible Assets - incorrect total. Must equal sum of 5.1.2.01 to 5.1.2.10 (excluding 5.1.2.05) minus Bad Debt Provisions (5.1.2.05)","")</f>
        <v/>
      </c>
      <c r="H11" s="50">
        <f>IF(C11&lt;&gt;D11,0,1)</f>
        <v>1</v>
      </c>
    </row>
    <row r="12" spans="1:8" ht="14.4" x14ac:dyDescent="0.3">
      <c r="A12" s="47" t="s">
        <v>77</v>
      </c>
      <c r="B12" s="48" t="s">
        <v>275</v>
      </c>
      <c r="C12" s="55">
        <f>MCRR!B50</f>
        <v>0</v>
      </c>
      <c r="D12" s="59">
        <f>MCRR!B37-MCRR!B49</f>
        <v>0</v>
      </c>
      <c r="E12" s="58"/>
      <c r="F12" s="49" t="s">
        <v>75</v>
      </c>
      <c r="G12" s="49" t="str">
        <f>IF(C12&lt;&gt;D12,"Eligible Assets - incorrect total. Must equal 5.1.1 - 5.1.2","")</f>
        <v/>
      </c>
      <c r="H12" s="50">
        <f>IF(C12&lt;&gt;D12,0,1)</f>
        <v>1</v>
      </c>
    </row>
    <row r="13" spans="1:8" s="51" customFormat="1" ht="14.4" x14ac:dyDescent="0.3">
      <c r="A13" s="47" t="s">
        <v>77</v>
      </c>
      <c r="B13" s="48" t="s">
        <v>263</v>
      </c>
      <c r="C13" s="58">
        <f>MCRR!B53</f>
        <v>0</v>
      </c>
      <c r="D13" s="58">
        <f>MCRR!B50</f>
        <v>0</v>
      </c>
      <c r="E13" s="58">
        <f>MCRR!B16</f>
        <v>0</v>
      </c>
      <c r="F13" s="49" t="s">
        <v>75</v>
      </c>
      <c r="G13" s="49" t="str">
        <f>IF(C13=Lists!E2,IF(D13&gt;=E13,"","If 6.2 is Yes, 5.1 must be greater than or equal to 3.1. If No, 5.1 must be less than 3.1."),IF(C13=Lists!E3,IF(D13&lt;E13,"","If 6.2 is Yes, 5.1 must be greater than or equal to 3.1. If No, 5.1 must be less than 3.1."),""))</f>
        <v/>
      </c>
      <c r="H13" s="50">
        <f>IF(C13=Lists!E2,IF(D13&gt;=E13,1,0),IF(C13=Lists!E3,IF(D13&lt;E13,1,0),1))</f>
        <v>1</v>
      </c>
    </row>
    <row r="14" spans="1:8" ht="14.4" x14ac:dyDescent="0.3">
      <c r="A14" s="47" t="s">
        <v>77</v>
      </c>
      <c r="B14" s="48" t="s">
        <v>276</v>
      </c>
      <c r="C14" s="55">
        <f>MCRR!B62</f>
        <v>0</v>
      </c>
      <c r="D14" s="59">
        <f>SUM(MCRR!B60-MCRR!B61)</f>
        <v>0</v>
      </c>
      <c r="E14" s="58"/>
      <c r="F14" s="49" t="s">
        <v>75</v>
      </c>
      <c r="G14" s="49" t="str">
        <f>IF(C14&lt;&gt;D14,"Qualifying Amount - incorrect total. Must equal 7.1.1 - 7.1.2","")</f>
        <v/>
      </c>
      <c r="H14" s="50">
        <f>IF(C14&lt;&gt;D14,0,1)</f>
        <v>1</v>
      </c>
    </row>
    <row r="15" spans="1:8" ht="14.4" x14ac:dyDescent="0.3">
      <c r="A15" s="63" t="s">
        <v>335</v>
      </c>
      <c r="B15" s="63" t="s">
        <v>316</v>
      </c>
      <c r="C15" s="64">
        <f>'Relevant Indicator Calculation'!B11</f>
        <v>0</v>
      </c>
      <c r="D15" s="64">
        <f>SUM('Relevant Indicator Calculation'!B4:B10)</f>
        <v>0</v>
      </c>
      <c r="F15" s="49" t="s">
        <v>75</v>
      </c>
      <c r="G15" s="49" t="str">
        <f>IF(C15&lt;&gt;D15,"Sum of the above - incorrect total. Must equal the sum of 1 to 7 for Year 1","")</f>
        <v/>
      </c>
      <c r="H15" s="50">
        <f>IF(C15&lt;&gt;D15,0,1)</f>
        <v>1</v>
      </c>
    </row>
    <row r="16" spans="1:8" ht="14.4" x14ac:dyDescent="0.3">
      <c r="A16" s="63" t="s">
        <v>335</v>
      </c>
      <c r="B16" s="63" t="s">
        <v>324</v>
      </c>
      <c r="C16" s="64">
        <f>'Relevant Indicator Calculation'!C11</f>
        <v>0</v>
      </c>
      <c r="D16" s="64">
        <f>SUM('Relevant Indicator Calculation'!C4:C10)</f>
        <v>0</v>
      </c>
      <c r="F16" s="49" t="s">
        <v>75</v>
      </c>
      <c r="G16" s="49" t="str">
        <f>IF(C16&lt;&gt;D16,"Sum of the above - incorrect total. Must equal the sum of 1 to 7 for Year 2","")</f>
        <v/>
      </c>
      <c r="H16" s="50">
        <f>IF(C16&lt;&gt;D16,0,1)</f>
        <v>1</v>
      </c>
    </row>
    <row r="17" spans="1:8" ht="14.4" x14ac:dyDescent="0.3">
      <c r="A17" s="63" t="s">
        <v>335</v>
      </c>
      <c r="B17" s="63" t="s">
        <v>332</v>
      </c>
      <c r="C17" s="64">
        <f>'Relevant Indicator Calculation'!D11</f>
        <v>0</v>
      </c>
      <c r="D17" s="64">
        <f>SUM('Relevant Indicator Calculation'!D4:D10)</f>
        <v>0</v>
      </c>
      <c r="F17" s="49" t="s">
        <v>75</v>
      </c>
      <c r="G17" s="49" t="str">
        <f>IF(C17&lt;&gt;D17,"Sum of the above - incorrect total. Must equal the sum of 1 to 7 for Year 3","")</f>
        <v/>
      </c>
      <c r="H17" s="50">
        <f>IF(C17&lt;&gt;D17,0,1)</f>
        <v>1</v>
      </c>
    </row>
  </sheetData>
  <sheetProtection algorithmName="SHA-512" hashValue="MUAbn/R2otuAa+H2HF1uuszkPQ6KIn9WpL6eVCElqjv9vYK6ZS7TuoGu1jaWjcjJS0zK4q/n5iFRFfSZ2jsjpA==" saltValue="YN9Wpw0UrUnwDXy+G6SqLw==" spinCount="100000" sheet="1" objects="1" scenarios="1"/>
  <dataValidations count="1">
    <dataValidation allowBlank="1" showInputMessage="1" sqref="A1:H1"/>
  </dataValidations>
  <hyperlinks>
    <hyperlink ref="B9" location="MCRR!B26" display="MCRR!B26"/>
    <hyperlink ref="A9" location="MCRR!A1" display="MCRR"/>
    <hyperlink ref="A10" location="MCRR!A1" display="MCRR"/>
    <hyperlink ref="B10" location="MCRR!B37" display="MCRR!B37"/>
    <hyperlink ref="A11" location="MCRR!A1" display="MCRR"/>
    <hyperlink ref="A12" location="MCRR!A1" display="MCRR"/>
    <hyperlink ref="B12" location="MCRR!B50" display="MCRR!B50"/>
    <hyperlink ref="A14" location="MCRR!A1" display="MCRR"/>
    <hyperlink ref="B14" location="MCRR!B62" display="MCRR!B62"/>
    <hyperlink ref="A2" location="MCRR!A1" display="MCRR"/>
    <hyperlink ref="B2" location="MCRR!B6" display="MCRR!B6"/>
    <hyperlink ref="A13" location="MCRR!A1" display="MCRR"/>
    <hyperlink ref="B13" location="MCRR!B16" display="MCRR!B16"/>
    <hyperlink ref="B11" location="MCRR!B49" display="MCRR!B49"/>
    <hyperlink ref="B8" location="MCRR!B16" display="MCRR!B16"/>
    <hyperlink ref="A8" location="MCRR!A1" display="MCRR"/>
    <hyperlink ref="A6" location="MCRR!A1" display="MCRR"/>
    <hyperlink ref="B6" location="MCRR!B14" display="MCRR!B14"/>
    <hyperlink ref="A15" location="'Relevant Indicator Calculation'!A1" display="Relevant Indicator Calculation'"/>
    <hyperlink ref="B15" location="'Relevant Indicator Calculation'!B11" display="'Relevant Indicator Calculation'!B11"/>
    <hyperlink ref="A16" location="'Relevant Indicator Calculation'!A1" display="Relevant Indicator Calculation'"/>
    <hyperlink ref="B16" location="'Relevant Indicator Calculation'!C11" display="Relevant Indicator Calculation'!C11"/>
    <hyperlink ref="A17" location="'Relevant Indicator Calculation'!A1" display="Relevant Indicator Calculation'"/>
    <hyperlink ref="B17" location="'Relevant Indicator Calculation'!D11" display="Relevant Indicator Calculation'!D11"/>
    <hyperlink ref="A3" location="MCRR!A1" display="MCRR"/>
    <hyperlink ref="A4" location="MCRR!A1" display="MCRR"/>
    <hyperlink ref="A5" location="MCRR!A1" display="MCRR"/>
    <hyperlink ref="B3" location="MCRR!B10" display="MCRR!B10"/>
    <hyperlink ref="B4" location="MCRR!B11" display="MCRR!B11"/>
    <hyperlink ref="B5" location="MCRR!B12" display="MCRR!B12"/>
    <hyperlink ref="A7" location="MCRR!A1" display="MCRR"/>
    <hyperlink ref="B7" location="MCRR!B13" display="MCRR!B13"/>
  </hyperlinks>
  <pageMargins left="0.7" right="0.7" top="0.75" bottom="0.75" header="0.3" footer="0.3"/>
  <pageSetup paperSize="9" orientation="portrait" r:id="rId1"/>
  <headerFooter>
    <oddHeader>&amp;L&amp;"Times New Roman,Regular"&amp;12&amp;K000000Central Bank of Ireland - RESTRICTED</oddHeader>
    <evenHeader>&amp;L&amp;"Times New Roman,Regular"&amp;12&amp;K000000Central Bank of Ireland - RESTRICTED</evenHeader>
    <firstHeader>&amp;L&amp;"Times New Roman,Regular"&amp;12&amp;K000000Central Bank of Ireland - RESTRICTED</firstHeader>
  </headerFooter>
  <ignoredErrors>
    <ignoredError sqref="H13 H8" formula="1"/>
    <ignoredError sqref="D15:D17" formulaRange="1"/>
  </ignoredErrors>
  <extLst>
    <ext xmlns:x14="http://schemas.microsoft.com/office/spreadsheetml/2009/9/main" uri="{78C0D931-6437-407d-A8EE-F0AAD7539E65}">
      <x14:conditionalFormattings>
        <x14:conditionalFormatting xmlns:xm="http://schemas.microsoft.com/office/excel/2006/main">
          <x14:cfRule type="iconSet" priority="14" id="{331DD88E-4BDA-43B3-85F1-4111E43E6F17}">
            <x14:iconSet iconSet="3Symbols2" showValue="0" custom="1">
              <x14:cfvo type="percent">
                <xm:f>0</xm:f>
              </x14:cfvo>
              <x14:cfvo type="num">
                <xm:f>0</xm:f>
              </x14:cfvo>
              <x14:cfvo type="num">
                <xm:f>1</xm:f>
              </x14:cfvo>
              <x14:cfIcon iconSet="3Symbols2" iconId="0"/>
              <x14:cfIcon iconSet="3Symbols2" iconId="0"/>
              <x14:cfIcon iconSet="3Symbols2" iconId="2"/>
            </x14:iconSet>
          </x14:cfRule>
          <xm:sqref>H8</xm:sqref>
        </x14:conditionalFormatting>
        <x14:conditionalFormatting xmlns:xm="http://schemas.microsoft.com/office/excel/2006/main">
          <x14:cfRule type="iconSet" priority="13" id="{CBDEAE19-2159-4ACE-B890-136000625B7C}">
            <x14:iconSet iconSet="3Symbols2" showValue="0" custom="1">
              <x14:cfvo type="percent">
                <xm:f>0</xm:f>
              </x14:cfvo>
              <x14:cfvo type="num">
                <xm:f>0</xm:f>
              </x14:cfvo>
              <x14:cfvo type="num">
                <xm:f>1</xm:f>
              </x14:cfvo>
              <x14:cfIcon iconSet="3Symbols2" iconId="0"/>
              <x14:cfIcon iconSet="3Symbols2" iconId="0"/>
              <x14:cfIcon iconSet="3Symbols2" iconId="2"/>
            </x14:iconSet>
          </x14:cfRule>
          <xm:sqref>H9</xm:sqref>
        </x14:conditionalFormatting>
        <x14:conditionalFormatting xmlns:xm="http://schemas.microsoft.com/office/excel/2006/main">
          <x14:cfRule type="iconSet" priority="12" id="{9AF3FA0B-4BB6-4584-BC31-F7EA0062CADE}">
            <x14:iconSet iconSet="3Symbols2" showValue="0" custom="1">
              <x14:cfvo type="percent">
                <xm:f>0</xm:f>
              </x14:cfvo>
              <x14:cfvo type="num">
                <xm:f>0</xm:f>
              </x14:cfvo>
              <x14:cfvo type="num">
                <xm:f>1</xm:f>
              </x14:cfvo>
              <x14:cfIcon iconSet="3Symbols2" iconId="0"/>
              <x14:cfIcon iconSet="3Symbols2" iconId="0"/>
              <x14:cfIcon iconSet="3Symbols2" iconId="2"/>
            </x14:iconSet>
          </x14:cfRule>
          <xm:sqref>H10</xm:sqref>
        </x14:conditionalFormatting>
        <x14:conditionalFormatting xmlns:xm="http://schemas.microsoft.com/office/excel/2006/main">
          <x14:cfRule type="iconSet" priority="11" id="{001EF9E9-50CC-48C5-9A70-F67D3E81ED41}">
            <x14:iconSet iconSet="3Symbols2" showValue="0" custom="1">
              <x14:cfvo type="percent">
                <xm:f>0</xm:f>
              </x14:cfvo>
              <x14:cfvo type="num">
                <xm:f>0</xm:f>
              </x14:cfvo>
              <x14:cfvo type="num">
                <xm:f>1</xm:f>
              </x14:cfvo>
              <x14:cfIcon iconSet="3Symbols2" iconId="0"/>
              <x14:cfIcon iconSet="3Symbols2" iconId="0"/>
              <x14:cfIcon iconSet="3Symbols2" iconId="2"/>
            </x14:iconSet>
          </x14:cfRule>
          <xm:sqref>H11</xm:sqref>
        </x14:conditionalFormatting>
        <x14:conditionalFormatting xmlns:xm="http://schemas.microsoft.com/office/excel/2006/main">
          <x14:cfRule type="iconSet" priority="10" id="{A453A30A-FE44-40BF-83B8-6C07948DAD71}">
            <x14:iconSet iconSet="3Symbols2" showValue="0" custom="1">
              <x14:cfvo type="percent">
                <xm:f>0</xm:f>
              </x14:cfvo>
              <x14:cfvo type="num">
                <xm:f>0</xm:f>
              </x14:cfvo>
              <x14:cfvo type="num">
                <xm:f>1</xm:f>
              </x14:cfvo>
              <x14:cfIcon iconSet="3Symbols2" iconId="0"/>
              <x14:cfIcon iconSet="3Symbols2" iconId="0"/>
              <x14:cfIcon iconSet="3Symbols2" iconId="2"/>
            </x14:iconSet>
          </x14:cfRule>
          <xm:sqref>H12</xm:sqref>
        </x14:conditionalFormatting>
        <x14:conditionalFormatting xmlns:xm="http://schemas.microsoft.com/office/excel/2006/main">
          <x14:cfRule type="iconSet" priority="8" id="{D776AFCF-6909-46FC-BFD0-19E48AE6C282}">
            <x14:iconSet iconSet="3Symbols2" showValue="0" custom="1">
              <x14:cfvo type="percent">
                <xm:f>0</xm:f>
              </x14:cfvo>
              <x14:cfvo type="num">
                <xm:f>0</xm:f>
              </x14:cfvo>
              <x14:cfvo type="num">
                <xm:f>1</xm:f>
              </x14:cfvo>
              <x14:cfIcon iconSet="3Symbols2" iconId="0"/>
              <x14:cfIcon iconSet="3Symbols2" iconId="0"/>
              <x14:cfIcon iconSet="3Symbols2" iconId="2"/>
            </x14:iconSet>
          </x14:cfRule>
          <xm:sqref>H14</xm:sqref>
        </x14:conditionalFormatting>
        <x14:conditionalFormatting xmlns:xm="http://schemas.microsoft.com/office/excel/2006/main">
          <x14:cfRule type="iconSet" priority="7" id="{674DA1BE-D922-42A0-A339-0D9CDF4E70D1}">
            <x14:iconSet iconSet="3Symbols2" showValue="0" custom="1">
              <x14:cfvo type="percent">
                <xm:f>0</xm:f>
              </x14:cfvo>
              <x14:cfvo type="num">
                <xm:f>0</xm:f>
              </x14:cfvo>
              <x14:cfvo type="num">
                <xm:f>1</xm:f>
              </x14:cfvo>
              <x14:cfIcon iconSet="3Symbols2" iconId="0"/>
              <x14:cfIcon iconSet="3Symbols2" iconId="0"/>
              <x14:cfIcon iconSet="3Symbols2" iconId="2"/>
            </x14:iconSet>
          </x14:cfRule>
          <xm:sqref>H2</xm:sqref>
        </x14:conditionalFormatting>
        <x14:conditionalFormatting xmlns:xm="http://schemas.microsoft.com/office/excel/2006/main">
          <x14:cfRule type="iconSet" priority="39" id="{3C120C51-5997-4BCA-A9C5-344BB98C4ABE}">
            <x14:iconSet iconSet="3Symbols2" showValue="0" custom="1">
              <x14:cfvo type="percent">
                <xm:f>0</xm:f>
              </x14:cfvo>
              <x14:cfvo type="num">
                <xm:f>0</xm:f>
              </x14:cfvo>
              <x14:cfvo type="num">
                <xm:f>1</xm:f>
              </x14:cfvo>
              <x14:cfIcon iconSet="3Symbols2" iconId="0"/>
              <x14:cfIcon iconSet="3Symbols2" iconId="0"/>
              <x14:cfIcon iconSet="3Symbols2" iconId="2"/>
            </x14:iconSet>
          </x14:cfRule>
          <xm:sqref>H13</xm:sqref>
        </x14:conditionalFormatting>
        <x14:conditionalFormatting xmlns:xm="http://schemas.microsoft.com/office/excel/2006/main">
          <x14:cfRule type="iconSet" priority="6" id="{6801C5B9-F4DB-41F2-9BF8-31054234AEA8}">
            <x14:iconSet iconSet="3Symbols2" showValue="0" custom="1">
              <x14:cfvo type="percent">
                <xm:f>0</xm:f>
              </x14:cfvo>
              <x14:cfvo type="num">
                <xm:f>0</xm:f>
              </x14:cfvo>
              <x14:cfvo type="num">
                <xm:f>1</xm:f>
              </x14:cfvo>
              <x14:cfIcon iconSet="3Symbols2" iconId="0"/>
              <x14:cfIcon iconSet="3Symbols2" iconId="0"/>
              <x14:cfIcon iconSet="3Symbols2" iconId="2"/>
            </x14:iconSet>
          </x14:cfRule>
          <xm:sqref>H15</xm:sqref>
        </x14:conditionalFormatting>
        <x14:conditionalFormatting xmlns:xm="http://schemas.microsoft.com/office/excel/2006/main">
          <x14:cfRule type="iconSet" priority="5" id="{9150881E-254F-4969-A678-112F13AB2B89}">
            <x14:iconSet iconSet="3Symbols2" showValue="0" custom="1">
              <x14:cfvo type="percent">
                <xm:f>0</xm:f>
              </x14:cfvo>
              <x14:cfvo type="num">
                <xm:f>0</xm:f>
              </x14:cfvo>
              <x14:cfvo type="num">
                <xm:f>1</xm:f>
              </x14:cfvo>
              <x14:cfIcon iconSet="3Symbols2" iconId="0"/>
              <x14:cfIcon iconSet="3Symbols2" iconId="0"/>
              <x14:cfIcon iconSet="3Symbols2" iconId="2"/>
            </x14:iconSet>
          </x14:cfRule>
          <xm:sqref>H16</xm:sqref>
        </x14:conditionalFormatting>
        <x14:conditionalFormatting xmlns:xm="http://schemas.microsoft.com/office/excel/2006/main">
          <x14:cfRule type="iconSet" priority="4" id="{10002ED9-378C-44CA-A5A5-4048569110EE}">
            <x14:iconSet iconSet="3Symbols2" showValue="0" custom="1">
              <x14:cfvo type="percent">
                <xm:f>0</xm:f>
              </x14:cfvo>
              <x14:cfvo type="num">
                <xm:f>0</xm:f>
              </x14:cfvo>
              <x14:cfvo type="num">
                <xm:f>1</xm:f>
              </x14:cfvo>
              <x14:cfIcon iconSet="3Symbols2" iconId="0"/>
              <x14:cfIcon iconSet="3Symbols2" iconId="0"/>
              <x14:cfIcon iconSet="3Symbols2" iconId="2"/>
            </x14:iconSet>
          </x14:cfRule>
          <xm:sqref>H17</xm:sqref>
        </x14:conditionalFormatting>
        <x14:conditionalFormatting xmlns:xm="http://schemas.microsoft.com/office/excel/2006/main">
          <x14:cfRule type="iconSet" priority="3" id="{FDEA8A1C-12DD-4650-9E3E-FACB2C5F3D1B}">
            <x14:iconSet iconSet="3Symbols2" showValue="0" custom="1">
              <x14:cfvo type="percent">
                <xm:f>0</xm:f>
              </x14:cfvo>
              <x14:cfvo type="num">
                <xm:f>0</xm:f>
              </x14:cfvo>
              <x14:cfvo type="num">
                <xm:f>1</xm:f>
              </x14:cfvo>
              <x14:cfIcon iconSet="3Symbols2" iconId="0"/>
              <x14:cfIcon iconSet="3Symbols2" iconId="0"/>
              <x14:cfIcon iconSet="3Symbols2" iconId="2"/>
            </x14:iconSet>
          </x14:cfRule>
          <xm:sqref>H6</xm:sqref>
        </x14:conditionalFormatting>
        <x14:conditionalFormatting xmlns:xm="http://schemas.microsoft.com/office/excel/2006/main">
          <x14:cfRule type="iconSet" priority="2" id="{136520E9-2B4A-4B49-B64D-5AAF4EC4B1E0}">
            <x14:iconSet iconSet="3Symbols2" showValue="0" custom="1">
              <x14:cfvo type="percent">
                <xm:f>0</xm:f>
              </x14:cfvo>
              <x14:cfvo type="num">
                <xm:f>0</xm:f>
              </x14:cfvo>
              <x14:cfvo type="num">
                <xm:f>1</xm:f>
              </x14:cfvo>
              <x14:cfIcon iconSet="3Symbols2" iconId="0"/>
              <x14:cfIcon iconSet="3Symbols2" iconId="0"/>
              <x14:cfIcon iconSet="3Symbols2" iconId="2"/>
            </x14:iconSet>
          </x14:cfRule>
          <xm:sqref>H3:H5</xm:sqref>
        </x14:conditionalFormatting>
        <x14:conditionalFormatting xmlns:xm="http://schemas.microsoft.com/office/excel/2006/main">
          <x14:cfRule type="iconSet" priority="1" id="{77D71B38-97B8-4AC6-83B7-82AA8FCF1C9B}">
            <x14:iconSet iconSet="3Symbols2" showValue="0" custom="1">
              <x14:cfvo type="percent">
                <xm:f>0</xm:f>
              </x14:cfvo>
              <x14:cfvo type="num">
                <xm:f>0</xm:f>
              </x14:cfvo>
              <x14:cfvo type="num">
                <xm:f>1</xm:f>
              </x14:cfvo>
              <x14:cfIcon iconSet="3Symbols2" iconId="0"/>
              <x14:cfIcon iconSet="3Symbols2" iconId="0"/>
              <x14:cfIcon iconSet="3Symbols2" iconId="2"/>
            </x14:iconSet>
          </x14:cfRule>
          <xm:sqref>H7</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autoPageBreaks="0"/>
  </sheetPr>
  <dimension ref="A1:E162"/>
  <sheetViews>
    <sheetView workbookViewId="0">
      <pane ySplit="1" topLeftCell="A2" activePane="bottomLeft" state="frozen"/>
      <selection pane="bottomLeft"/>
    </sheetView>
  </sheetViews>
  <sheetFormatPr defaultColWidth="8.88671875" defaultRowHeight="13.2" x14ac:dyDescent="0.25"/>
  <cols>
    <col min="1" max="1" width="53.5546875" style="77" bestFit="1" customWidth="1"/>
    <col min="2" max="2" width="8.88671875" style="77"/>
    <col min="3" max="3" width="22" style="77" bestFit="1" customWidth="1"/>
    <col min="4" max="16384" width="8.88671875" style="77"/>
  </cols>
  <sheetData>
    <row r="1" spans="1:5" x14ac:dyDescent="0.25">
      <c r="A1" s="78" t="s">
        <v>239</v>
      </c>
      <c r="B1" s="94"/>
      <c r="C1" s="78" t="s">
        <v>240</v>
      </c>
      <c r="D1" s="79"/>
      <c r="E1" s="95" t="s">
        <v>246</v>
      </c>
    </row>
    <row r="2" spans="1:5" x14ac:dyDescent="0.25">
      <c r="A2" s="79" t="s">
        <v>78</v>
      </c>
      <c r="B2" s="79"/>
      <c r="C2" s="96" t="s">
        <v>241</v>
      </c>
      <c r="D2" s="79"/>
      <c r="E2" s="96" t="s">
        <v>244</v>
      </c>
    </row>
    <row r="3" spans="1:5" x14ac:dyDescent="0.25">
      <c r="A3" s="79" t="s">
        <v>79</v>
      </c>
      <c r="B3" s="79"/>
      <c r="C3" s="79" t="s">
        <v>242</v>
      </c>
      <c r="D3" s="79"/>
      <c r="E3" s="96" t="s">
        <v>245</v>
      </c>
    </row>
    <row r="4" spans="1:5" x14ac:dyDescent="0.25">
      <c r="A4" s="79" t="s">
        <v>80</v>
      </c>
      <c r="B4" s="79"/>
      <c r="C4" s="79"/>
      <c r="D4" s="79"/>
      <c r="E4" s="79"/>
    </row>
    <row r="5" spans="1:5" x14ac:dyDescent="0.25">
      <c r="A5" s="79" t="s">
        <v>81</v>
      </c>
      <c r="B5" s="79"/>
      <c r="C5" s="79"/>
      <c r="D5" s="79"/>
      <c r="E5" s="79"/>
    </row>
    <row r="6" spans="1:5" x14ac:dyDescent="0.25">
      <c r="A6" s="79" t="s">
        <v>82</v>
      </c>
      <c r="B6" s="79"/>
      <c r="C6" s="79"/>
      <c r="D6" s="79"/>
      <c r="E6" s="79"/>
    </row>
    <row r="7" spans="1:5" x14ac:dyDescent="0.25">
      <c r="A7" s="79" t="s">
        <v>83</v>
      </c>
      <c r="B7" s="79"/>
      <c r="C7" s="79"/>
      <c r="D7" s="79"/>
      <c r="E7" s="79"/>
    </row>
    <row r="8" spans="1:5" x14ac:dyDescent="0.25">
      <c r="A8" s="79" t="s">
        <v>84</v>
      </c>
      <c r="B8" s="79"/>
      <c r="C8" s="79"/>
      <c r="D8" s="79"/>
      <c r="E8" s="79"/>
    </row>
    <row r="9" spans="1:5" x14ac:dyDescent="0.25">
      <c r="A9" s="79" t="s">
        <v>85</v>
      </c>
      <c r="B9" s="79"/>
      <c r="C9" s="79"/>
      <c r="D9" s="79"/>
      <c r="E9" s="79"/>
    </row>
    <row r="10" spans="1:5" x14ac:dyDescent="0.25">
      <c r="A10" s="79" t="s">
        <v>86</v>
      </c>
      <c r="B10" s="79"/>
      <c r="C10" s="79"/>
      <c r="D10" s="79"/>
      <c r="E10" s="79"/>
    </row>
    <row r="11" spans="1:5" x14ac:dyDescent="0.25">
      <c r="A11" s="79" t="s">
        <v>87</v>
      </c>
      <c r="B11" s="79"/>
      <c r="C11" s="79"/>
      <c r="D11" s="79"/>
      <c r="E11" s="79"/>
    </row>
    <row r="12" spans="1:5" x14ac:dyDescent="0.25">
      <c r="A12" s="79" t="s">
        <v>88</v>
      </c>
      <c r="B12" s="79"/>
      <c r="C12" s="79"/>
      <c r="D12" s="79"/>
      <c r="E12" s="79"/>
    </row>
    <row r="13" spans="1:5" x14ac:dyDescent="0.25">
      <c r="A13" s="79" t="s">
        <v>89</v>
      </c>
      <c r="B13" s="79"/>
      <c r="C13" s="79"/>
      <c r="D13" s="79"/>
      <c r="E13" s="79"/>
    </row>
    <row r="14" spans="1:5" x14ac:dyDescent="0.25">
      <c r="A14" s="79" t="s">
        <v>90</v>
      </c>
      <c r="B14" s="79"/>
      <c r="C14" s="79"/>
      <c r="D14" s="79"/>
      <c r="E14" s="79"/>
    </row>
    <row r="15" spans="1:5" x14ac:dyDescent="0.25">
      <c r="A15" s="79" t="s">
        <v>91</v>
      </c>
      <c r="B15" s="79"/>
      <c r="C15" s="79"/>
      <c r="D15" s="79"/>
      <c r="E15" s="79"/>
    </row>
    <row r="16" spans="1:5" x14ac:dyDescent="0.25">
      <c r="A16" s="79" t="s">
        <v>92</v>
      </c>
      <c r="B16" s="79"/>
      <c r="C16" s="79"/>
      <c r="D16" s="79"/>
      <c r="E16" s="79"/>
    </row>
    <row r="17" spans="1:5" x14ac:dyDescent="0.25">
      <c r="A17" s="79" t="s">
        <v>93</v>
      </c>
      <c r="B17" s="79"/>
      <c r="C17" s="79"/>
      <c r="D17" s="79"/>
      <c r="E17" s="79"/>
    </row>
    <row r="18" spans="1:5" x14ac:dyDescent="0.25">
      <c r="A18" s="79" t="s">
        <v>94</v>
      </c>
      <c r="B18" s="79"/>
      <c r="C18" s="79"/>
      <c r="D18" s="79"/>
      <c r="E18" s="79"/>
    </row>
    <row r="19" spans="1:5" x14ac:dyDescent="0.25">
      <c r="A19" s="79" t="s">
        <v>95</v>
      </c>
      <c r="B19" s="79"/>
      <c r="C19" s="79"/>
      <c r="D19" s="79"/>
      <c r="E19" s="79"/>
    </row>
    <row r="20" spans="1:5" x14ac:dyDescent="0.25">
      <c r="A20" s="79" t="s">
        <v>96</v>
      </c>
      <c r="B20" s="79"/>
      <c r="C20" s="79"/>
      <c r="D20" s="79"/>
      <c r="E20" s="79"/>
    </row>
    <row r="21" spans="1:5" x14ac:dyDescent="0.25">
      <c r="A21" s="79" t="s">
        <v>97</v>
      </c>
      <c r="B21" s="79"/>
      <c r="C21" s="79"/>
      <c r="D21" s="79"/>
      <c r="E21" s="79"/>
    </row>
    <row r="22" spans="1:5" x14ac:dyDescent="0.25">
      <c r="A22" s="79" t="s">
        <v>98</v>
      </c>
      <c r="B22" s="79"/>
      <c r="C22" s="79"/>
      <c r="D22" s="79"/>
      <c r="E22" s="79"/>
    </row>
    <row r="23" spans="1:5" x14ac:dyDescent="0.25">
      <c r="A23" s="79" t="s">
        <v>99</v>
      </c>
      <c r="B23" s="79"/>
      <c r="C23" s="79"/>
      <c r="D23" s="79"/>
      <c r="E23" s="79"/>
    </row>
    <row r="24" spans="1:5" x14ac:dyDescent="0.25">
      <c r="A24" s="79" t="s">
        <v>100</v>
      </c>
      <c r="B24" s="79"/>
      <c r="C24" s="79"/>
      <c r="D24" s="79"/>
      <c r="E24" s="79"/>
    </row>
    <row r="25" spans="1:5" x14ac:dyDescent="0.25">
      <c r="A25" s="79" t="s">
        <v>101</v>
      </c>
      <c r="B25" s="79"/>
      <c r="C25" s="79"/>
      <c r="D25" s="79"/>
      <c r="E25" s="79"/>
    </row>
    <row r="26" spans="1:5" x14ac:dyDescent="0.25">
      <c r="A26" s="79" t="s">
        <v>102</v>
      </c>
      <c r="B26" s="79"/>
      <c r="C26" s="79"/>
      <c r="D26" s="79"/>
      <c r="E26" s="79"/>
    </row>
    <row r="27" spans="1:5" x14ac:dyDescent="0.25">
      <c r="A27" s="79" t="s">
        <v>103</v>
      </c>
      <c r="B27" s="79"/>
      <c r="C27" s="79"/>
      <c r="D27" s="79"/>
      <c r="E27" s="79"/>
    </row>
    <row r="28" spans="1:5" x14ac:dyDescent="0.25">
      <c r="A28" s="79" t="s">
        <v>104</v>
      </c>
      <c r="B28" s="79"/>
      <c r="C28" s="79"/>
      <c r="D28" s="79"/>
      <c r="E28" s="79"/>
    </row>
    <row r="29" spans="1:5" x14ac:dyDescent="0.25">
      <c r="A29" s="79" t="s">
        <v>105</v>
      </c>
      <c r="B29" s="79"/>
      <c r="C29" s="79"/>
      <c r="D29" s="79"/>
      <c r="E29" s="79"/>
    </row>
    <row r="30" spans="1:5" x14ac:dyDescent="0.25">
      <c r="A30" s="79" t="s">
        <v>106</v>
      </c>
      <c r="B30" s="79"/>
      <c r="C30" s="79"/>
      <c r="D30" s="79"/>
      <c r="E30" s="79"/>
    </row>
    <row r="31" spans="1:5" x14ac:dyDescent="0.25">
      <c r="A31" s="79" t="s">
        <v>107</v>
      </c>
      <c r="B31" s="79"/>
      <c r="C31" s="79"/>
      <c r="D31" s="79"/>
      <c r="E31" s="79"/>
    </row>
    <row r="32" spans="1:5" x14ac:dyDescent="0.25">
      <c r="A32" s="79" t="s">
        <v>108</v>
      </c>
      <c r="B32" s="79"/>
      <c r="C32" s="79"/>
      <c r="D32" s="79"/>
      <c r="E32" s="79"/>
    </row>
    <row r="33" spans="1:5" x14ac:dyDescent="0.25">
      <c r="A33" s="79" t="s">
        <v>109</v>
      </c>
      <c r="B33" s="79"/>
      <c r="C33" s="79"/>
      <c r="D33" s="79"/>
      <c r="E33" s="79"/>
    </row>
    <row r="34" spans="1:5" x14ac:dyDescent="0.25">
      <c r="A34" s="79" t="s">
        <v>110</v>
      </c>
      <c r="B34" s="79"/>
      <c r="C34" s="79"/>
      <c r="D34" s="79"/>
      <c r="E34" s="79"/>
    </row>
    <row r="35" spans="1:5" x14ac:dyDescent="0.25">
      <c r="A35" s="79" t="s">
        <v>111</v>
      </c>
      <c r="B35" s="79"/>
      <c r="C35" s="79"/>
      <c r="D35" s="79"/>
      <c r="E35" s="79"/>
    </row>
    <row r="36" spans="1:5" x14ac:dyDescent="0.25">
      <c r="A36" s="79" t="s">
        <v>112</v>
      </c>
      <c r="B36" s="79"/>
      <c r="C36" s="79"/>
      <c r="D36" s="79"/>
      <c r="E36" s="79"/>
    </row>
    <row r="37" spans="1:5" x14ac:dyDescent="0.25">
      <c r="A37" s="79" t="s">
        <v>113</v>
      </c>
      <c r="B37" s="79"/>
      <c r="C37" s="79"/>
      <c r="D37" s="79"/>
      <c r="E37" s="79"/>
    </row>
    <row r="38" spans="1:5" x14ac:dyDescent="0.25">
      <c r="A38" s="79" t="s">
        <v>114</v>
      </c>
      <c r="B38" s="79"/>
      <c r="C38" s="79"/>
      <c r="D38" s="79"/>
      <c r="E38" s="79"/>
    </row>
    <row r="39" spans="1:5" x14ac:dyDescent="0.25">
      <c r="A39" s="79" t="s">
        <v>115</v>
      </c>
      <c r="B39" s="79"/>
      <c r="C39" s="79"/>
      <c r="D39" s="79"/>
      <c r="E39" s="79"/>
    </row>
    <row r="40" spans="1:5" x14ac:dyDescent="0.25">
      <c r="A40" s="79" t="s">
        <v>116</v>
      </c>
      <c r="B40" s="79"/>
      <c r="C40" s="79"/>
      <c r="D40" s="79"/>
      <c r="E40" s="79"/>
    </row>
    <row r="41" spans="1:5" x14ac:dyDescent="0.25">
      <c r="A41" s="79" t="s">
        <v>117</v>
      </c>
      <c r="B41" s="79"/>
      <c r="C41" s="79"/>
      <c r="D41" s="79"/>
      <c r="E41" s="79"/>
    </row>
    <row r="42" spans="1:5" x14ac:dyDescent="0.25">
      <c r="A42" s="79" t="s">
        <v>118</v>
      </c>
      <c r="B42" s="79"/>
      <c r="C42" s="79"/>
      <c r="D42" s="79"/>
      <c r="E42" s="79"/>
    </row>
    <row r="43" spans="1:5" x14ac:dyDescent="0.25">
      <c r="A43" s="79" t="s">
        <v>119</v>
      </c>
      <c r="B43" s="79"/>
      <c r="C43" s="79"/>
      <c r="D43" s="79"/>
      <c r="E43" s="79"/>
    </row>
    <row r="44" spans="1:5" x14ac:dyDescent="0.25">
      <c r="A44" s="79" t="s">
        <v>120</v>
      </c>
      <c r="B44" s="79"/>
      <c r="C44" s="79"/>
      <c r="D44" s="79"/>
      <c r="E44" s="79"/>
    </row>
    <row r="45" spans="1:5" x14ac:dyDescent="0.25">
      <c r="A45" s="79" t="s">
        <v>121</v>
      </c>
      <c r="B45" s="79"/>
      <c r="C45" s="79"/>
      <c r="D45" s="79"/>
      <c r="E45" s="79"/>
    </row>
    <row r="46" spans="1:5" x14ac:dyDescent="0.25">
      <c r="A46" s="79" t="s">
        <v>122</v>
      </c>
      <c r="B46" s="79"/>
      <c r="C46" s="79"/>
      <c r="D46" s="79"/>
      <c r="E46" s="79"/>
    </row>
    <row r="47" spans="1:5" x14ac:dyDescent="0.25">
      <c r="A47" s="79" t="s">
        <v>123</v>
      </c>
      <c r="B47" s="79"/>
      <c r="C47" s="79"/>
      <c r="D47" s="79"/>
      <c r="E47" s="79"/>
    </row>
    <row r="48" spans="1:5" x14ac:dyDescent="0.25">
      <c r="A48" s="79" t="s">
        <v>124</v>
      </c>
      <c r="B48" s="79"/>
      <c r="C48" s="79"/>
      <c r="D48" s="79"/>
      <c r="E48" s="79"/>
    </row>
    <row r="49" spans="1:5" x14ac:dyDescent="0.25">
      <c r="A49" s="79" t="s">
        <v>125</v>
      </c>
      <c r="B49" s="79"/>
      <c r="C49" s="79"/>
      <c r="D49" s="79"/>
      <c r="E49" s="79"/>
    </row>
    <row r="50" spans="1:5" x14ac:dyDescent="0.25">
      <c r="A50" s="79" t="s">
        <v>126</v>
      </c>
      <c r="B50" s="79"/>
      <c r="C50" s="79"/>
      <c r="D50" s="79"/>
      <c r="E50" s="79"/>
    </row>
    <row r="51" spans="1:5" x14ac:dyDescent="0.25">
      <c r="A51" s="79" t="s">
        <v>127</v>
      </c>
      <c r="B51" s="79"/>
      <c r="C51" s="79"/>
      <c r="D51" s="79"/>
      <c r="E51" s="79"/>
    </row>
    <row r="52" spans="1:5" x14ac:dyDescent="0.25">
      <c r="A52" s="79" t="s">
        <v>128</v>
      </c>
      <c r="B52" s="79"/>
      <c r="C52" s="79"/>
      <c r="D52" s="79"/>
      <c r="E52" s="79"/>
    </row>
    <row r="53" spans="1:5" x14ac:dyDescent="0.25">
      <c r="A53" s="79" t="s">
        <v>129</v>
      </c>
      <c r="B53" s="79"/>
      <c r="C53" s="79"/>
      <c r="D53" s="79"/>
      <c r="E53" s="79"/>
    </row>
    <row r="54" spans="1:5" x14ac:dyDescent="0.25">
      <c r="A54" s="79" t="s">
        <v>130</v>
      </c>
      <c r="B54" s="79"/>
      <c r="C54" s="79"/>
      <c r="D54" s="79"/>
      <c r="E54" s="79"/>
    </row>
    <row r="55" spans="1:5" x14ac:dyDescent="0.25">
      <c r="A55" s="79" t="s">
        <v>131</v>
      </c>
      <c r="B55" s="79"/>
      <c r="C55" s="79"/>
      <c r="D55" s="79"/>
      <c r="E55" s="79"/>
    </row>
    <row r="56" spans="1:5" x14ac:dyDescent="0.25">
      <c r="A56" s="79" t="s">
        <v>132</v>
      </c>
      <c r="B56" s="79"/>
      <c r="C56" s="79"/>
      <c r="D56" s="79"/>
      <c r="E56" s="79"/>
    </row>
    <row r="57" spans="1:5" x14ac:dyDescent="0.25">
      <c r="A57" s="79" t="s">
        <v>133</v>
      </c>
      <c r="B57" s="79"/>
      <c r="C57" s="79"/>
      <c r="D57" s="79"/>
      <c r="E57" s="79"/>
    </row>
    <row r="58" spans="1:5" x14ac:dyDescent="0.25">
      <c r="A58" s="79" t="s">
        <v>134</v>
      </c>
      <c r="B58" s="79"/>
      <c r="C58" s="79"/>
      <c r="D58" s="79"/>
      <c r="E58" s="79"/>
    </row>
    <row r="59" spans="1:5" x14ac:dyDescent="0.25">
      <c r="A59" s="79" t="s">
        <v>135</v>
      </c>
      <c r="B59" s="79"/>
      <c r="C59" s="79"/>
      <c r="D59" s="79"/>
      <c r="E59" s="79"/>
    </row>
    <row r="60" spans="1:5" x14ac:dyDescent="0.25">
      <c r="A60" s="79" t="s">
        <v>136</v>
      </c>
      <c r="B60" s="79"/>
      <c r="C60" s="79"/>
      <c r="D60" s="79"/>
      <c r="E60" s="79"/>
    </row>
    <row r="61" spans="1:5" x14ac:dyDescent="0.25">
      <c r="A61" s="79" t="s">
        <v>137</v>
      </c>
      <c r="B61" s="79"/>
      <c r="C61" s="79"/>
      <c r="D61" s="79"/>
      <c r="E61" s="79"/>
    </row>
    <row r="62" spans="1:5" x14ac:dyDescent="0.25">
      <c r="A62" s="79" t="s">
        <v>138</v>
      </c>
      <c r="B62" s="79"/>
      <c r="C62" s="79"/>
      <c r="D62" s="79"/>
      <c r="E62" s="79"/>
    </row>
    <row r="63" spans="1:5" x14ac:dyDescent="0.25">
      <c r="A63" s="79" t="s">
        <v>139</v>
      </c>
      <c r="B63" s="79"/>
      <c r="C63" s="79"/>
      <c r="D63" s="79"/>
      <c r="E63" s="79"/>
    </row>
    <row r="64" spans="1:5" x14ac:dyDescent="0.25">
      <c r="A64" s="79" t="s">
        <v>140</v>
      </c>
      <c r="B64" s="79"/>
      <c r="C64" s="79"/>
      <c r="D64" s="79"/>
      <c r="E64" s="79"/>
    </row>
    <row r="65" spans="1:5" x14ac:dyDescent="0.25">
      <c r="A65" s="79" t="s">
        <v>141</v>
      </c>
      <c r="B65" s="79"/>
      <c r="C65" s="79"/>
      <c r="D65" s="79"/>
      <c r="E65" s="79"/>
    </row>
    <row r="66" spans="1:5" x14ac:dyDescent="0.25">
      <c r="A66" s="79" t="s">
        <v>142</v>
      </c>
      <c r="B66" s="79"/>
      <c r="C66" s="79"/>
      <c r="D66" s="79"/>
      <c r="E66" s="79"/>
    </row>
    <row r="67" spans="1:5" x14ac:dyDescent="0.25">
      <c r="A67" s="79" t="s">
        <v>143</v>
      </c>
      <c r="B67" s="79"/>
      <c r="C67" s="79"/>
      <c r="D67" s="79"/>
      <c r="E67" s="79"/>
    </row>
    <row r="68" spans="1:5" x14ac:dyDescent="0.25">
      <c r="A68" s="79" t="s">
        <v>144</v>
      </c>
      <c r="B68" s="79"/>
      <c r="C68" s="79"/>
      <c r="D68" s="79"/>
      <c r="E68" s="79"/>
    </row>
    <row r="69" spans="1:5" x14ac:dyDescent="0.25">
      <c r="A69" s="79" t="s">
        <v>145</v>
      </c>
      <c r="B69" s="79"/>
      <c r="C69" s="79"/>
      <c r="D69" s="79"/>
      <c r="E69" s="79"/>
    </row>
    <row r="70" spans="1:5" x14ac:dyDescent="0.25">
      <c r="A70" s="79" t="s">
        <v>146</v>
      </c>
      <c r="B70" s="79"/>
      <c r="C70" s="79"/>
      <c r="D70" s="79"/>
      <c r="E70" s="79"/>
    </row>
    <row r="71" spans="1:5" x14ac:dyDescent="0.25">
      <c r="A71" s="79" t="s">
        <v>147</v>
      </c>
      <c r="B71" s="79"/>
      <c r="C71" s="79"/>
      <c r="D71" s="79"/>
      <c r="E71" s="79"/>
    </row>
    <row r="72" spans="1:5" x14ac:dyDescent="0.25">
      <c r="A72" s="79" t="s">
        <v>148</v>
      </c>
      <c r="B72" s="79"/>
      <c r="C72" s="79"/>
      <c r="D72" s="79"/>
      <c r="E72" s="79"/>
    </row>
    <row r="73" spans="1:5" x14ac:dyDescent="0.25">
      <c r="A73" s="79" t="s">
        <v>149</v>
      </c>
      <c r="B73" s="79"/>
      <c r="C73" s="79"/>
      <c r="D73" s="79"/>
      <c r="E73" s="79"/>
    </row>
    <row r="74" spans="1:5" x14ac:dyDescent="0.25">
      <c r="A74" s="79" t="s">
        <v>150</v>
      </c>
      <c r="B74" s="79"/>
      <c r="C74" s="79"/>
      <c r="D74" s="79"/>
      <c r="E74" s="79"/>
    </row>
    <row r="75" spans="1:5" x14ac:dyDescent="0.25">
      <c r="A75" s="79" t="s">
        <v>151</v>
      </c>
      <c r="B75" s="79"/>
      <c r="C75" s="79"/>
      <c r="D75" s="79"/>
      <c r="E75" s="79"/>
    </row>
    <row r="76" spans="1:5" x14ac:dyDescent="0.25">
      <c r="A76" s="79" t="s">
        <v>152</v>
      </c>
      <c r="B76" s="79"/>
      <c r="C76" s="79"/>
      <c r="D76" s="79"/>
      <c r="E76" s="79"/>
    </row>
    <row r="77" spans="1:5" x14ac:dyDescent="0.25">
      <c r="A77" s="79" t="s">
        <v>153</v>
      </c>
      <c r="B77" s="79"/>
      <c r="C77" s="79"/>
      <c r="D77" s="79"/>
      <c r="E77" s="79"/>
    </row>
    <row r="78" spans="1:5" x14ac:dyDescent="0.25">
      <c r="A78" s="79" t="s">
        <v>154</v>
      </c>
      <c r="B78" s="79"/>
      <c r="C78" s="79"/>
      <c r="D78" s="79"/>
      <c r="E78" s="79"/>
    </row>
    <row r="79" spans="1:5" x14ac:dyDescent="0.25">
      <c r="A79" s="79" t="s">
        <v>155</v>
      </c>
      <c r="B79" s="79"/>
      <c r="C79" s="79"/>
      <c r="D79" s="79"/>
      <c r="E79" s="79"/>
    </row>
    <row r="80" spans="1:5" x14ac:dyDescent="0.25">
      <c r="A80" s="79" t="s">
        <v>156</v>
      </c>
      <c r="B80" s="79"/>
      <c r="C80" s="79"/>
      <c r="D80" s="79"/>
      <c r="E80" s="79"/>
    </row>
    <row r="81" spans="1:5" x14ac:dyDescent="0.25">
      <c r="A81" s="79" t="s">
        <v>157</v>
      </c>
      <c r="B81" s="79"/>
      <c r="C81" s="79"/>
      <c r="D81" s="79"/>
      <c r="E81" s="79"/>
    </row>
    <row r="82" spans="1:5" x14ac:dyDescent="0.25">
      <c r="A82" s="79" t="s">
        <v>158</v>
      </c>
      <c r="B82" s="79"/>
      <c r="C82" s="79"/>
      <c r="D82" s="79"/>
      <c r="E82" s="79"/>
    </row>
    <row r="83" spans="1:5" x14ac:dyDescent="0.25">
      <c r="A83" s="79" t="s">
        <v>159</v>
      </c>
      <c r="B83" s="79"/>
      <c r="C83" s="79"/>
      <c r="D83" s="79"/>
      <c r="E83" s="79"/>
    </row>
    <row r="84" spans="1:5" x14ac:dyDescent="0.25">
      <c r="A84" s="79" t="s">
        <v>160</v>
      </c>
      <c r="B84" s="79"/>
      <c r="C84" s="79"/>
      <c r="D84" s="79"/>
      <c r="E84" s="79"/>
    </row>
    <row r="85" spans="1:5" x14ac:dyDescent="0.25">
      <c r="A85" s="79" t="s">
        <v>161</v>
      </c>
      <c r="B85" s="79"/>
      <c r="C85" s="79"/>
      <c r="D85" s="79"/>
      <c r="E85" s="79"/>
    </row>
    <row r="86" spans="1:5" x14ac:dyDescent="0.25">
      <c r="A86" s="79" t="s">
        <v>162</v>
      </c>
      <c r="B86" s="79"/>
      <c r="C86" s="79"/>
      <c r="D86" s="79"/>
      <c r="E86" s="79"/>
    </row>
    <row r="87" spans="1:5" x14ac:dyDescent="0.25">
      <c r="A87" s="79" t="s">
        <v>163</v>
      </c>
      <c r="B87" s="79"/>
      <c r="C87" s="79"/>
      <c r="D87" s="79"/>
      <c r="E87" s="79"/>
    </row>
    <row r="88" spans="1:5" x14ac:dyDescent="0.25">
      <c r="A88" s="79" t="s">
        <v>164</v>
      </c>
      <c r="B88" s="79"/>
      <c r="C88" s="79"/>
      <c r="D88" s="79"/>
      <c r="E88" s="79"/>
    </row>
    <row r="89" spans="1:5" x14ac:dyDescent="0.25">
      <c r="A89" s="79" t="s">
        <v>165</v>
      </c>
      <c r="B89" s="79"/>
      <c r="C89" s="79"/>
      <c r="D89" s="79"/>
      <c r="E89" s="79"/>
    </row>
    <row r="90" spans="1:5" x14ac:dyDescent="0.25">
      <c r="A90" s="79" t="s">
        <v>166</v>
      </c>
      <c r="B90" s="79"/>
      <c r="C90" s="79"/>
      <c r="D90" s="79"/>
      <c r="E90" s="79"/>
    </row>
    <row r="91" spans="1:5" x14ac:dyDescent="0.25">
      <c r="A91" s="79" t="s">
        <v>167</v>
      </c>
      <c r="B91" s="79"/>
      <c r="C91" s="79"/>
      <c r="D91" s="79"/>
      <c r="E91" s="79"/>
    </row>
    <row r="92" spans="1:5" x14ac:dyDescent="0.25">
      <c r="A92" s="79" t="s">
        <v>168</v>
      </c>
      <c r="B92" s="79"/>
      <c r="C92" s="79"/>
      <c r="D92" s="79"/>
      <c r="E92" s="79"/>
    </row>
    <row r="93" spans="1:5" x14ac:dyDescent="0.25">
      <c r="A93" s="79" t="s">
        <v>169</v>
      </c>
      <c r="B93" s="79"/>
      <c r="C93" s="79"/>
      <c r="D93" s="79"/>
      <c r="E93" s="79"/>
    </row>
    <row r="94" spans="1:5" x14ac:dyDescent="0.25">
      <c r="A94" s="79" t="s">
        <v>170</v>
      </c>
      <c r="B94" s="79"/>
      <c r="C94" s="79"/>
      <c r="D94" s="79"/>
      <c r="E94" s="79"/>
    </row>
    <row r="95" spans="1:5" x14ac:dyDescent="0.25">
      <c r="A95" s="79" t="s">
        <v>171</v>
      </c>
      <c r="B95" s="79"/>
      <c r="C95" s="79"/>
      <c r="D95" s="79"/>
      <c r="E95" s="79"/>
    </row>
    <row r="96" spans="1:5" x14ac:dyDescent="0.25">
      <c r="A96" s="79" t="s">
        <v>172</v>
      </c>
      <c r="B96" s="79"/>
      <c r="C96" s="79"/>
      <c r="D96" s="79"/>
      <c r="E96" s="79"/>
    </row>
    <row r="97" spans="1:5" x14ac:dyDescent="0.25">
      <c r="A97" s="79" t="s">
        <v>173</v>
      </c>
      <c r="B97" s="79"/>
      <c r="C97" s="79"/>
      <c r="D97" s="79"/>
      <c r="E97" s="79"/>
    </row>
    <row r="98" spans="1:5" x14ac:dyDescent="0.25">
      <c r="A98" s="79" t="s">
        <v>174</v>
      </c>
      <c r="B98" s="79"/>
      <c r="C98" s="79"/>
      <c r="D98" s="79"/>
      <c r="E98" s="79"/>
    </row>
    <row r="99" spans="1:5" x14ac:dyDescent="0.25">
      <c r="A99" s="79" t="s">
        <v>175</v>
      </c>
      <c r="B99" s="79"/>
      <c r="C99" s="79"/>
      <c r="D99" s="79"/>
      <c r="E99" s="79"/>
    </row>
    <row r="100" spans="1:5" x14ac:dyDescent="0.25">
      <c r="A100" s="79" t="s">
        <v>176</v>
      </c>
      <c r="B100" s="79"/>
      <c r="C100" s="79"/>
      <c r="D100" s="79"/>
      <c r="E100" s="79"/>
    </row>
    <row r="101" spans="1:5" x14ac:dyDescent="0.25">
      <c r="A101" s="79" t="s">
        <v>177</v>
      </c>
      <c r="B101" s="79"/>
      <c r="C101" s="79"/>
      <c r="D101" s="79"/>
      <c r="E101" s="79"/>
    </row>
    <row r="102" spans="1:5" x14ac:dyDescent="0.25">
      <c r="A102" s="79" t="s">
        <v>178</v>
      </c>
      <c r="B102" s="79"/>
      <c r="C102" s="79"/>
      <c r="D102" s="79"/>
      <c r="E102" s="79"/>
    </row>
    <row r="103" spans="1:5" x14ac:dyDescent="0.25">
      <c r="A103" s="79" t="s">
        <v>179</v>
      </c>
      <c r="B103" s="79"/>
      <c r="C103" s="79"/>
      <c r="D103" s="79"/>
      <c r="E103" s="79"/>
    </row>
    <row r="104" spans="1:5" x14ac:dyDescent="0.25">
      <c r="A104" s="79" t="s">
        <v>180</v>
      </c>
      <c r="B104" s="79"/>
      <c r="C104" s="79"/>
      <c r="D104" s="79"/>
      <c r="E104" s="79"/>
    </row>
    <row r="105" spans="1:5" x14ac:dyDescent="0.25">
      <c r="A105" s="79" t="s">
        <v>181</v>
      </c>
      <c r="B105" s="79"/>
      <c r="C105" s="79"/>
      <c r="D105" s="79"/>
      <c r="E105" s="79"/>
    </row>
    <row r="106" spans="1:5" x14ac:dyDescent="0.25">
      <c r="A106" s="79" t="s">
        <v>182</v>
      </c>
      <c r="B106" s="79"/>
      <c r="C106" s="79"/>
      <c r="D106" s="79"/>
      <c r="E106" s="79"/>
    </row>
    <row r="107" spans="1:5" x14ac:dyDescent="0.25">
      <c r="A107" s="79" t="s">
        <v>183</v>
      </c>
      <c r="B107" s="79"/>
      <c r="C107" s="79"/>
      <c r="D107" s="79"/>
      <c r="E107" s="79"/>
    </row>
    <row r="108" spans="1:5" x14ac:dyDescent="0.25">
      <c r="A108" s="79" t="s">
        <v>184</v>
      </c>
      <c r="B108" s="79"/>
      <c r="C108" s="79"/>
      <c r="D108" s="79"/>
      <c r="E108" s="79"/>
    </row>
    <row r="109" spans="1:5" x14ac:dyDescent="0.25">
      <c r="A109" s="79" t="s">
        <v>185</v>
      </c>
      <c r="B109" s="79"/>
      <c r="C109" s="79"/>
      <c r="D109" s="79"/>
      <c r="E109" s="79"/>
    </row>
    <row r="110" spans="1:5" x14ac:dyDescent="0.25">
      <c r="A110" s="79" t="s">
        <v>186</v>
      </c>
      <c r="B110" s="79"/>
      <c r="C110" s="79"/>
      <c r="D110" s="79"/>
      <c r="E110" s="79"/>
    </row>
    <row r="111" spans="1:5" x14ac:dyDescent="0.25">
      <c r="A111" s="79" t="s">
        <v>187</v>
      </c>
      <c r="B111" s="79"/>
      <c r="C111" s="79"/>
      <c r="D111" s="79"/>
      <c r="E111" s="79"/>
    </row>
    <row r="112" spans="1:5" x14ac:dyDescent="0.25">
      <c r="A112" s="79" t="s">
        <v>188</v>
      </c>
      <c r="B112" s="79"/>
      <c r="C112" s="79"/>
      <c r="D112" s="79"/>
      <c r="E112" s="79"/>
    </row>
    <row r="113" spans="1:5" x14ac:dyDescent="0.25">
      <c r="A113" s="79" t="s">
        <v>189</v>
      </c>
      <c r="B113" s="79"/>
      <c r="C113" s="79"/>
      <c r="D113" s="79"/>
      <c r="E113" s="79"/>
    </row>
    <row r="114" spans="1:5" x14ac:dyDescent="0.25">
      <c r="A114" s="79" t="s">
        <v>190</v>
      </c>
      <c r="B114" s="79"/>
      <c r="C114" s="79"/>
      <c r="D114" s="79"/>
      <c r="E114" s="79"/>
    </row>
    <row r="115" spans="1:5" x14ac:dyDescent="0.25">
      <c r="A115" s="79" t="s">
        <v>191</v>
      </c>
      <c r="B115" s="79"/>
      <c r="C115" s="79"/>
      <c r="D115" s="79"/>
      <c r="E115" s="79"/>
    </row>
    <row r="116" spans="1:5" x14ac:dyDescent="0.25">
      <c r="A116" s="79" t="s">
        <v>192</v>
      </c>
      <c r="B116" s="79"/>
      <c r="C116" s="79"/>
      <c r="D116" s="79"/>
      <c r="E116" s="79"/>
    </row>
    <row r="117" spans="1:5" x14ac:dyDescent="0.25">
      <c r="A117" s="79" t="s">
        <v>193</v>
      </c>
      <c r="B117" s="79"/>
      <c r="C117" s="79"/>
      <c r="D117" s="79"/>
      <c r="E117" s="79"/>
    </row>
    <row r="118" spans="1:5" x14ac:dyDescent="0.25">
      <c r="A118" s="79" t="s">
        <v>194</v>
      </c>
      <c r="B118" s="79"/>
      <c r="C118" s="79"/>
      <c r="D118" s="79"/>
      <c r="E118" s="79"/>
    </row>
    <row r="119" spans="1:5" x14ac:dyDescent="0.25">
      <c r="A119" s="79" t="s">
        <v>195</v>
      </c>
      <c r="B119" s="79"/>
      <c r="C119" s="79"/>
      <c r="D119" s="79"/>
      <c r="E119" s="79"/>
    </row>
    <row r="120" spans="1:5" x14ac:dyDescent="0.25">
      <c r="A120" s="79" t="s">
        <v>196</v>
      </c>
      <c r="B120" s="79"/>
      <c r="C120" s="79"/>
      <c r="D120" s="79"/>
      <c r="E120" s="79"/>
    </row>
    <row r="121" spans="1:5" x14ac:dyDescent="0.25">
      <c r="A121" s="79" t="s">
        <v>197</v>
      </c>
      <c r="B121" s="79"/>
      <c r="C121" s="79"/>
      <c r="D121" s="79"/>
      <c r="E121" s="79"/>
    </row>
    <row r="122" spans="1:5" x14ac:dyDescent="0.25">
      <c r="A122" s="79" t="s">
        <v>198</v>
      </c>
      <c r="B122" s="79"/>
      <c r="C122" s="79"/>
      <c r="D122" s="79"/>
      <c r="E122" s="79"/>
    </row>
    <row r="123" spans="1:5" x14ac:dyDescent="0.25">
      <c r="A123" s="79" t="s">
        <v>199</v>
      </c>
      <c r="B123" s="79"/>
      <c r="C123" s="79"/>
      <c r="D123" s="79"/>
      <c r="E123" s="79"/>
    </row>
    <row r="124" spans="1:5" x14ac:dyDescent="0.25">
      <c r="A124" s="79" t="s">
        <v>200</v>
      </c>
      <c r="B124" s="79"/>
      <c r="C124" s="79"/>
      <c r="D124" s="79"/>
      <c r="E124" s="79"/>
    </row>
    <row r="125" spans="1:5" x14ac:dyDescent="0.25">
      <c r="A125" s="79" t="s">
        <v>201</v>
      </c>
      <c r="B125" s="79"/>
      <c r="C125" s="79"/>
      <c r="D125" s="79"/>
      <c r="E125" s="79"/>
    </row>
    <row r="126" spans="1:5" x14ac:dyDescent="0.25">
      <c r="A126" s="79" t="s">
        <v>202</v>
      </c>
      <c r="B126" s="79"/>
      <c r="C126" s="79"/>
      <c r="D126" s="79"/>
      <c r="E126" s="79"/>
    </row>
    <row r="127" spans="1:5" x14ac:dyDescent="0.25">
      <c r="A127" s="79" t="s">
        <v>203</v>
      </c>
      <c r="B127" s="79"/>
      <c r="C127" s="79"/>
      <c r="D127" s="79"/>
      <c r="E127" s="79"/>
    </row>
    <row r="128" spans="1:5" x14ac:dyDescent="0.25">
      <c r="A128" s="79" t="s">
        <v>204</v>
      </c>
      <c r="B128" s="79"/>
      <c r="C128" s="79"/>
      <c r="D128" s="79"/>
      <c r="E128" s="79"/>
    </row>
    <row r="129" spans="1:5" x14ac:dyDescent="0.25">
      <c r="A129" s="79" t="s">
        <v>205</v>
      </c>
      <c r="B129" s="79"/>
      <c r="C129" s="79"/>
      <c r="D129" s="79"/>
      <c r="E129" s="79"/>
    </row>
    <row r="130" spans="1:5" x14ac:dyDescent="0.25">
      <c r="A130" s="79" t="s">
        <v>206</v>
      </c>
      <c r="B130" s="79"/>
      <c r="C130" s="79"/>
      <c r="D130" s="79"/>
      <c r="E130" s="79"/>
    </row>
    <row r="131" spans="1:5" x14ac:dyDescent="0.25">
      <c r="A131" s="79" t="s">
        <v>207</v>
      </c>
      <c r="B131" s="79"/>
      <c r="C131" s="79"/>
      <c r="D131" s="79"/>
      <c r="E131" s="79"/>
    </row>
    <row r="132" spans="1:5" x14ac:dyDescent="0.25">
      <c r="A132" s="79" t="s">
        <v>208</v>
      </c>
      <c r="B132" s="79"/>
      <c r="C132" s="79"/>
      <c r="D132" s="79"/>
      <c r="E132" s="79"/>
    </row>
    <row r="133" spans="1:5" x14ac:dyDescent="0.25">
      <c r="A133" s="79" t="s">
        <v>209</v>
      </c>
      <c r="B133" s="79"/>
      <c r="C133" s="79"/>
      <c r="D133" s="79"/>
      <c r="E133" s="79"/>
    </row>
    <row r="134" spans="1:5" x14ac:dyDescent="0.25">
      <c r="A134" s="79" t="s">
        <v>210</v>
      </c>
      <c r="B134" s="79"/>
      <c r="C134" s="79"/>
      <c r="D134" s="79"/>
      <c r="E134" s="79"/>
    </row>
    <row r="135" spans="1:5" x14ac:dyDescent="0.25">
      <c r="A135" s="79" t="s">
        <v>211</v>
      </c>
      <c r="B135" s="79"/>
      <c r="C135" s="79"/>
      <c r="D135" s="79"/>
      <c r="E135" s="79"/>
    </row>
    <row r="136" spans="1:5" x14ac:dyDescent="0.25">
      <c r="A136" s="79" t="s">
        <v>212</v>
      </c>
      <c r="B136" s="79"/>
      <c r="C136" s="79"/>
      <c r="D136" s="79"/>
      <c r="E136" s="79"/>
    </row>
    <row r="137" spans="1:5" x14ac:dyDescent="0.25">
      <c r="A137" s="79" t="s">
        <v>213</v>
      </c>
      <c r="B137" s="79"/>
      <c r="C137" s="79"/>
      <c r="D137" s="79"/>
      <c r="E137" s="79"/>
    </row>
    <row r="138" spans="1:5" x14ac:dyDescent="0.25">
      <c r="A138" s="79" t="s">
        <v>214</v>
      </c>
      <c r="B138" s="79"/>
      <c r="C138" s="79"/>
      <c r="D138" s="79"/>
      <c r="E138" s="79"/>
    </row>
    <row r="139" spans="1:5" x14ac:dyDescent="0.25">
      <c r="A139" s="79" t="s">
        <v>215</v>
      </c>
      <c r="B139" s="79"/>
      <c r="C139" s="79"/>
      <c r="D139" s="79"/>
      <c r="E139" s="79"/>
    </row>
    <row r="140" spans="1:5" x14ac:dyDescent="0.25">
      <c r="A140" s="79" t="s">
        <v>216</v>
      </c>
      <c r="B140" s="79"/>
      <c r="C140" s="79"/>
      <c r="D140" s="79"/>
      <c r="E140" s="79"/>
    </row>
    <row r="141" spans="1:5" x14ac:dyDescent="0.25">
      <c r="A141" s="79" t="s">
        <v>217</v>
      </c>
      <c r="B141" s="79"/>
      <c r="C141" s="79"/>
      <c r="D141" s="79"/>
      <c r="E141" s="79"/>
    </row>
    <row r="142" spans="1:5" x14ac:dyDescent="0.25">
      <c r="A142" s="79" t="s">
        <v>218</v>
      </c>
      <c r="B142" s="79"/>
      <c r="C142" s="79"/>
      <c r="D142" s="79"/>
      <c r="E142" s="79"/>
    </row>
    <row r="143" spans="1:5" x14ac:dyDescent="0.25">
      <c r="A143" s="79" t="s">
        <v>219</v>
      </c>
      <c r="B143" s="79"/>
      <c r="C143" s="79"/>
      <c r="D143" s="79"/>
      <c r="E143" s="79"/>
    </row>
    <row r="144" spans="1:5" x14ac:dyDescent="0.25">
      <c r="A144" s="79" t="s">
        <v>220</v>
      </c>
      <c r="B144" s="79"/>
      <c r="C144" s="79"/>
      <c r="D144" s="79"/>
      <c r="E144" s="79"/>
    </row>
    <row r="145" spans="1:5" x14ac:dyDescent="0.25">
      <c r="A145" s="79" t="s">
        <v>221</v>
      </c>
      <c r="B145" s="79"/>
      <c r="C145" s="79"/>
      <c r="D145" s="79"/>
      <c r="E145" s="79"/>
    </row>
    <row r="146" spans="1:5" x14ac:dyDescent="0.25">
      <c r="A146" s="79" t="s">
        <v>222</v>
      </c>
      <c r="B146" s="79"/>
      <c r="C146" s="79"/>
      <c r="D146" s="79"/>
      <c r="E146" s="79"/>
    </row>
    <row r="147" spans="1:5" x14ac:dyDescent="0.25">
      <c r="A147" s="79" t="s">
        <v>223</v>
      </c>
      <c r="B147" s="79"/>
      <c r="C147" s="79"/>
      <c r="D147" s="79"/>
      <c r="E147" s="79"/>
    </row>
    <row r="148" spans="1:5" x14ac:dyDescent="0.25">
      <c r="A148" s="79" t="s">
        <v>224</v>
      </c>
      <c r="B148" s="79"/>
      <c r="C148" s="79"/>
      <c r="D148" s="79"/>
      <c r="E148" s="79"/>
    </row>
    <row r="149" spans="1:5" x14ac:dyDescent="0.25">
      <c r="A149" s="79" t="s">
        <v>225</v>
      </c>
      <c r="B149" s="79"/>
      <c r="C149" s="79"/>
      <c r="D149" s="79"/>
      <c r="E149" s="79"/>
    </row>
    <row r="150" spans="1:5" x14ac:dyDescent="0.25">
      <c r="A150" s="79" t="s">
        <v>226</v>
      </c>
      <c r="B150" s="79"/>
      <c r="C150" s="79"/>
      <c r="D150" s="79"/>
      <c r="E150" s="79"/>
    </row>
    <row r="151" spans="1:5" x14ac:dyDescent="0.25">
      <c r="A151" s="79" t="s">
        <v>227</v>
      </c>
      <c r="B151" s="79"/>
      <c r="C151" s="79"/>
      <c r="D151" s="79"/>
      <c r="E151" s="79"/>
    </row>
    <row r="152" spans="1:5" x14ac:dyDescent="0.25">
      <c r="A152" s="79" t="s">
        <v>228</v>
      </c>
      <c r="B152" s="79"/>
      <c r="C152" s="79"/>
      <c r="D152" s="79"/>
      <c r="E152" s="79"/>
    </row>
    <row r="153" spans="1:5" x14ac:dyDescent="0.25">
      <c r="A153" s="79" t="s">
        <v>229</v>
      </c>
      <c r="B153" s="79"/>
      <c r="C153" s="79"/>
      <c r="D153" s="79"/>
      <c r="E153" s="79"/>
    </row>
    <row r="154" spans="1:5" x14ac:dyDescent="0.25">
      <c r="A154" s="79" t="s">
        <v>230</v>
      </c>
      <c r="B154" s="79"/>
      <c r="C154" s="79"/>
      <c r="D154" s="79"/>
      <c r="E154" s="79"/>
    </row>
    <row r="155" spans="1:5" x14ac:dyDescent="0.25">
      <c r="A155" s="79" t="s">
        <v>231</v>
      </c>
      <c r="B155" s="79"/>
      <c r="C155" s="79"/>
      <c r="D155" s="79"/>
      <c r="E155" s="79"/>
    </row>
    <row r="156" spans="1:5" x14ac:dyDescent="0.25">
      <c r="A156" s="79" t="s">
        <v>232</v>
      </c>
      <c r="B156" s="79"/>
      <c r="C156" s="79"/>
      <c r="D156" s="79"/>
      <c r="E156" s="79"/>
    </row>
    <row r="157" spans="1:5" x14ac:dyDescent="0.25">
      <c r="A157" s="79" t="s">
        <v>233</v>
      </c>
      <c r="B157" s="79"/>
      <c r="C157" s="79"/>
      <c r="D157" s="79"/>
      <c r="E157" s="79"/>
    </row>
    <row r="158" spans="1:5" x14ac:dyDescent="0.25">
      <c r="A158" s="79" t="s">
        <v>234</v>
      </c>
      <c r="B158" s="79"/>
      <c r="C158" s="79"/>
      <c r="D158" s="79"/>
      <c r="E158" s="79"/>
    </row>
    <row r="159" spans="1:5" x14ac:dyDescent="0.25">
      <c r="A159" s="79" t="s">
        <v>235</v>
      </c>
      <c r="B159" s="79"/>
      <c r="C159" s="79"/>
      <c r="D159" s="79"/>
      <c r="E159" s="79"/>
    </row>
    <row r="160" spans="1:5" x14ac:dyDescent="0.25">
      <c r="A160" s="79" t="s">
        <v>236</v>
      </c>
      <c r="B160" s="79"/>
      <c r="C160" s="79"/>
      <c r="D160" s="79"/>
      <c r="E160" s="79"/>
    </row>
    <row r="161" spans="1:5" x14ac:dyDescent="0.25">
      <c r="A161" s="79" t="s">
        <v>237</v>
      </c>
      <c r="B161" s="79"/>
      <c r="C161" s="79"/>
      <c r="D161" s="79"/>
      <c r="E161" s="79"/>
    </row>
    <row r="162" spans="1:5" x14ac:dyDescent="0.25">
      <c r="A162" s="79" t="s">
        <v>238</v>
      </c>
      <c r="B162" s="79"/>
      <c r="C162" s="79"/>
      <c r="D162" s="79"/>
      <c r="E162" s="79"/>
    </row>
  </sheetData>
  <sheetProtection algorithmName="SHA-512" hashValue="mBW/tk28fT6hgwfbbBwhyOY/Ck6ThaoliQjiOQkSwNRVf5FgPotx49nzxmD4JxfXFUC7m+810wtwqIE7Jvj7/g==" saltValue="vV1zNo2mmbeVitX1tqw/kA==" spinCount="100000" sheet="1" objects="1" scenarios="1"/>
  <pageMargins left="0.7" right="0.7" top="0.75" bottom="0.75" header="0.3" footer="0.3"/>
  <pageSetup paperSize="9" orientation="portrait" r:id="rId1"/>
  <headerFooter>
    <oddHeader>&amp;L&amp;"Times New Roman,Regular"&amp;12&amp;K000000Central Bank of Ireland - RESTRICTED</oddHeader>
    <evenHeader>&amp;L&amp;"Times New Roman,Regular"&amp;12&amp;K000000Central Bank of Ireland - RESTRICTED</evenHeader>
    <firstHeader>&amp;L&amp;"Times New Roman,Regular"&amp;12&amp;K000000Central Bank of Ireland - RESTRICTED</first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7383783B2D250D4EB51AC12202F86031" ma:contentTypeVersion="0" ma:contentTypeDescription="Create a new document." ma:contentTypeScope="" ma:versionID="6a13a04166b99fa6198a65931f368316">
  <xsd:schema xmlns:xsd="http://www.w3.org/2001/XMLSchema" xmlns:xs="http://www.w3.org/2001/XMLSchema" xmlns:p="http://schemas.microsoft.com/office/2006/metadata/properties" targetNamespace="http://schemas.microsoft.com/office/2006/metadata/properties" ma:root="true" ma:fieldsID="c64490b4aec6201516c3a874156f37b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sisl xmlns:xsi="http://www.w3.org/2001/XMLSchema-instance" xmlns:xsd="http://www.w3.org/2001/XMLSchema" xmlns="http://www.boldonjames.com/2008/01/sie/internal/label" sislVersion="0" policy="a586b747-2a7c-4f57-bcd1-e81df5c8c005" origin="userSelected">
  <element uid="id_classification_generalbusiness" value=""/>
</sisl>
</file>

<file path=customXml/itemProps1.xml><?xml version="1.0" encoding="utf-8"?>
<ds:datastoreItem xmlns:ds="http://schemas.openxmlformats.org/officeDocument/2006/customXml" ds:itemID="{39272CD6-D7EC-408E-BF47-1C7B6615D0E6}">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purl.org/dc/dcmitype/"/>
    <ds:schemaRef ds:uri="http://schemas.microsoft.com/office/infopath/2007/PartnerControls"/>
    <ds:schemaRef ds:uri="http://www.w3.org/XML/1998/namespace"/>
  </ds:schemaRefs>
</ds:datastoreItem>
</file>

<file path=customXml/itemProps2.xml><?xml version="1.0" encoding="utf-8"?>
<ds:datastoreItem xmlns:ds="http://schemas.openxmlformats.org/officeDocument/2006/customXml" ds:itemID="{00116B98-5E51-4BFE-902D-2C5BD92A05A5}">
  <ds:schemaRefs>
    <ds:schemaRef ds:uri="http://schemas.microsoft.com/sharepoint/v3/contenttype/forms"/>
  </ds:schemaRefs>
</ds:datastoreItem>
</file>

<file path=customXml/itemProps3.xml><?xml version="1.0" encoding="utf-8"?>
<ds:datastoreItem xmlns:ds="http://schemas.openxmlformats.org/officeDocument/2006/customXml" ds:itemID="{986DD842-83C6-4640-9241-CD559C94C33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4.xml><?xml version="1.0" encoding="utf-8"?>
<ds:datastoreItem xmlns:ds="http://schemas.openxmlformats.org/officeDocument/2006/customXml" ds:itemID="{CAE9B14F-E9E6-48B4-9F58-E655378131AD}">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Cover Sheet</vt:lpstr>
      <vt:lpstr>MCRR</vt:lpstr>
      <vt:lpstr>Relevant Indicator Calculation</vt:lpstr>
      <vt:lpstr>Data Validation</vt:lpstr>
      <vt:lpstr>Rule Validation</vt:lpstr>
      <vt:lpstr>Lists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McHale, Eoghan</dc:creator>
  <cp:keywords>Restricted</cp:keywords>
  <cp:lastModifiedBy>Perry, Brian (Contractor)</cp:lastModifiedBy>
  <cp:lastPrinted>2017-01-26T13:19:59Z</cp:lastPrinted>
  <dcterms:created xsi:type="dcterms:W3CDTF">2016-02-22T09:51:46Z</dcterms:created>
  <dcterms:modified xsi:type="dcterms:W3CDTF">2017-12-05T14:25:18Z</dcterms:modified>
  <cp:category>Restricted</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0x0101007383783B2D250D4EB51AC12202F86031</vt:lpwstr>
  </property>
  <property fmtid="{D5CDD505-2E9C-101B-9397-08002B2CF9AE}" pid="3" name="docIndexRef">
    <vt:lpwstr>b25a44ff-ccd5-4ce5-8496-744fa9f1a2bd</vt:lpwstr>
  </property>
  <property fmtid="{D5CDD505-2E9C-101B-9397-08002B2CF9AE}" pid="4" name="bjSaver">
    <vt:lpwstr>3yp+u6MXKUvY/hlglgloFsJgFM6llaXu</vt:lpwstr>
  </property>
  <property fmtid="{D5CDD505-2E9C-101B-9397-08002B2CF9AE}" pid="5" name="bjDocumentLabelXML">
    <vt:lpwstr>&lt;?xml version="1.0" encoding="us-ascii"?&gt;&lt;sisl xmlns:xsi="http://www.w3.org/2001/XMLSchema-instance" xmlns:xsd="http://www.w3.org/2001/XMLSchema" sislVersion="0" policy="a586b747-2a7c-4f57-bcd1-e81df5c8c005" origin="userSelected" xmlns="http://www.boldonj</vt:lpwstr>
  </property>
  <property fmtid="{D5CDD505-2E9C-101B-9397-08002B2CF9AE}" pid="6" name="bjDocumentLabelXML-0">
    <vt:lpwstr>ames.com/2008/01/sie/internal/label"&gt;&lt;element uid="id_classification_generalbusiness" value="" /&gt;&lt;/sisl&gt;</vt:lpwstr>
  </property>
  <property fmtid="{D5CDD505-2E9C-101B-9397-08002B2CF9AE}" pid="7" name="bjDocumentSecurityLabel">
    <vt:lpwstr>Restricted</vt:lpwstr>
  </property>
  <property fmtid="{D5CDD505-2E9C-101B-9397-08002B2CF9AE}" pid="8" name="bjLeftHeaderLabel-first">
    <vt:lpwstr>&amp;"Times New Roman,Regular"&amp;12&amp;K000000Central Bank of Ireland - RESTRICTED</vt:lpwstr>
  </property>
  <property fmtid="{D5CDD505-2E9C-101B-9397-08002B2CF9AE}" pid="9" name="bjLeftHeaderLabel-even">
    <vt:lpwstr>&amp;"Times New Roman,Regular"&amp;12&amp;K000000Central Bank of Ireland - RESTRICTED</vt:lpwstr>
  </property>
  <property fmtid="{D5CDD505-2E9C-101B-9397-08002B2CF9AE}" pid="10" name="bjLeftHeaderLabel">
    <vt:lpwstr>&amp;"Times New Roman,Regular"&amp;12&amp;K000000Central Bank of Ireland - RESTRICTED</vt:lpwstr>
  </property>
  <property fmtid="{D5CDD505-2E9C-101B-9397-08002B2CF9AE}" pid="11" name="_AdHocReviewCycleID">
    <vt:i4>1515633152</vt:i4>
  </property>
  <property fmtid="{D5CDD505-2E9C-101B-9397-08002B2CF9AE}" pid="12" name="_NewReviewCycle">
    <vt:lpwstr/>
  </property>
  <property fmtid="{D5CDD505-2E9C-101B-9397-08002B2CF9AE}" pid="13" name="_EmailSubject">
    <vt:lpwstr>Minimum Capital Requirement - Depositary - Template</vt:lpwstr>
  </property>
  <property fmtid="{D5CDD505-2E9C-101B-9397-08002B2CF9AE}" pid="14" name="_AuthorEmail">
    <vt:lpwstr>brian.perry.contractor@centralbank.ie</vt:lpwstr>
  </property>
  <property fmtid="{D5CDD505-2E9C-101B-9397-08002B2CF9AE}" pid="15" name="_AuthorEmailDisplayName">
    <vt:lpwstr>Perry, Brian (Contractor)</vt:lpwstr>
  </property>
  <property fmtid="{D5CDD505-2E9C-101B-9397-08002B2CF9AE}" pid="16" name="_PreviousAdHocReviewCycleID">
    <vt:i4>1667350446</vt:i4>
  </property>
</Properties>
</file>