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jmcevoy\Desktop\"/>
    </mc:Choice>
  </mc:AlternateContent>
  <bookViews>
    <workbookView xWindow="0" yWindow="0" windowWidth="23040" windowHeight="9195"/>
  </bookViews>
  <sheets>
    <sheet name="Prem_Figure_1_Table_1_2" sheetId="2" r:id="rId1"/>
    <sheet name="Prem_Table_3" sheetId="15" r:id="rId2"/>
    <sheet name="Prem_Table_4_5" sheetId="20" r:id="rId3"/>
    <sheet name="Prem_Table_6" sheetId="17" r:id="rId4"/>
    <sheet name="Prem_Table_7" sheetId="18" r:id="rId5"/>
    <sheet name="Claims_Table_8_9_10" sheetId="19" r:id="rId6"/>
    <sheet name="Claims_figure_8" sheetId="30" r:id="rId7"/>
    <sheet name="Inc_Table_11_12" sheetId="21" r:id="rId8"/>
    <sheet name="Inc_Figure_9" sheetId="22" r:id="rId9"/>
    <sheet name="Inc_Exp" sheetId="23" r:id="rId10"/>
    <sheet name="Sett_Figure_16_17" sheetId="4" r:id="rId11"/>
    <sheet name="Sett_Figure_18_19" sheetId="6" r:id="rId12"/>
    <sheet name="Sett_Figure_20_22" sheetId="13" r:id="rId13"/>
    <sheet name="Sett_Figure_21_Table21" sheetId="9" r:id="rId14"/>
    <sheet name="Sett_Table_22_23" sheetId="11" r:id="rId15"/>
    <sheet name="Sett_Table_24_27" sheetId="29" r:id="rId16"/>
    <sheet name="Sett_Table 28" sheetId="12" r:id="rId17"/>
    <sheet name="Sett_Table 31" sheetId="25" r:id="rId18"/>
    <sheet name="Claim_Dev_Figure_24_25" sheetId="26" r:id="rId19"/>
    <sheet name="Claim_Dev_Table_32_37" sheetId="28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5" l="1"/>
  <c r="F6" i="25"/>
  <c r="E6" i="25"/>
  <c r="D6" i="25"/>
  <c r="C6" i="25"/>
  <c r="B6" i="25"/>
  <c r="G10" i="22" l="1"/>
  <c r="G24" i="22" l="1"/>
  <c r="G23" i="22"/>
  <c r="G22" i="22"/>
  <c r="G21" i="22"/>
  <c r="G26" i="22" s="1"/>
  <c r="G13" i="22"/>
  <c r="G12" i="22"/>
  <c r="G11" i="22"/>
  <c r="G8" i="22"/>
  <c r="G7" i="22"/>
  <c r="G6" i="22"/>
  <c r="G15" i="22" s="1"/>
  <c r="G24" i="21"/>
  <c r="G23" i="21"/>
  <c r="G22" i="21"/>
  <c r="G21" i="21"/>
  <c r="G11" i="21"/>
  <c r="G13" i="21"/>
  <c r="G12" i="21"/>
  <c r="G10" i="21"/>
  <c r="G8" i="21"/>
  <c r="G7" i="21"/>
  <c r="G6" i="21"/>
  <c r="G26" i="21" l="1"/>
  <c r="G15" i="21"/>
</calcChain>
</file>

<file path=xl/sharedStrings.xml><?xml version="1.0" encoding="utf-8"?>
<sst xmlns="http://schemas.openxmlformats.org/spreadsheetml/2006/main" count="756" uniqueCount="225">
  <si>
    <t>Package</t>
  </si>
  <si>
    <t>Standalone</t>
  </si>
  <si>
    <t>Year</t>
  </si>
  <si>
    <t>Commercial Property</t>
  </si>
  <si>
    <t>Employer Liability</t>
  </si>
  <si>
    <t>Public Liability</t>
  </si>
  <si>
    <t>PolicyType</t>
  </si>
  <si>
    <t>Bodily Injury</t>
  </si>
  <si>
    <t>Damage</t>
  </si>
  <si>
    <t>Direct</t>
  </si>
  <si>
    <t>Litigated</t>
  </si>
  <si>
    <t>PIAB</t>
  </si>
  <si>
    <t>Direct before PIAB</t>
  </si>
  <si>
    <t>Direct after PIAB</t>
  </si>
  <si>
    <t>Litigated before Court Award</t>
  </si>
  <si>
    <t>Litigated with Court Award</t>
  </si>
  <si>
    <t>0-15k</t>
  </si>
  <si>
    <t>30-45k</t>
  </si>
  <si>
    <t>45-60k</t>
  </si>
  <si>
    <t>Number</t>
  </si>
  <si>
    <t>Band</t>
  </si>
  <si>
    <t>Earned Policy Count</t>
  </si>
  <si>
    <t>Gross Earned Premium</t>
  </si>
  <si>
    <t>Total Policy Band</t>
  </si>
  <si>
    <t>Accommodation and Food Service Activities</t>
  </si>
  <si>
    <t>I</t>
  </si>
  <si>
    <t>Administrative and Support Service Activities</t>
  </si>
  <si>
    <t>N</t>
  </si>
  <si>
    <t>Arts Entertainment and Recreation</t>
  </si>
  <si>
    <t>R</t>
  </si>
  <si>
    <t>Construction</t>
  </si>
  <si>
    <t>F</t>
  </si>
  <si>
    <t>Financial and Insurance Activities</t>
  </si>
  <si>
    <t>K</t>
  </si>
  <si>
    <t>Manufacturing</t>
  </si>
  <si>
    <t>C</t>
  </si>
  <si>
    <t>Other Service Activities</t>
  </si>
  <si>
    <t>S</t>
  </si>
  <si>
    <t>Real Estate Activities</t>
  </si>
  <si>
    <t>L</t>
  </si>
  <si>
    <t>Transportation and Storage</t>
  </si>
  <si>
    <t>H</t>
  </si>
  <si>
    <t>G</t>
  </si>
  <si>
    <t>Ultimate Numbers</t>
  </si>
  <si>
    <t>Ultimate Costs</t>
  </si>
  <si>
    <t>Employers' Liability</t>
  </si>
  <si>
    <t>NACE</t>
  </si>
  <si>
    <t>€1-€1,000</t>
  </si>
  <si>
    <t>€1,001-€2,000</t>
  </si>
  <si>
    <t>€2,001-€5,000</t>
  </si>
  <si>
    <t>€5,001-€10,000</t>
  </si>
  <si>
    <t>€10,001-€25,000</t>
  </si>
  <si>
    <t>&gt;€25,001</t>
  </si>
  <si>
    <t>€1-€2,000</t>
  </si>
  <si>
    <t>€25,001-€50,000</t>
  </si>
  <si>
    <t>&gt;€50,000</t>
  </si>
  <si>
    <t>Package Indicator</t>
  </si>
  <si>
    <t>Sector</t>
  </si>
  <si>
    <t>Measure</t>
  </si>
  <si>
    <t>Policy Claim Type</t>
  </si>
  <si>
    <t>Settlement Channel</t>
  </si>
  <si>
    <t>Settled Cost Band</t>
  </si>
  <si>
    <t>€0-15k</t>
  </si>
  <si>
    <t>€15-30k</t>
  </si>
  <si>
    <t>€30-45k</t>
  </si>
  <si>
    <t>€45-60k</t>
  </si>
  <si>
    <t>€60-100k</t>
  </si>
  <si>
    <t>€100-150k</t>
  </si>
  <si>
    <t>€150-250k</t>
  </si>
  <si>
    <t xml:space="preserve">Compensation General Damages </t>
  </si>
  <si>
    <t xml:space="preserve">Compensation Special Damages </t>
  </si>
  <si>
    <t>Legal Own Costs</t>
  </si>
  <si>
    <t>Legal Third Party Costs</t>
  </si>
  <si>
    <t>Other Costs</t>
  </si>
  <si>
    <t>Total Costs</t>
  </si>
  <si>
    <t>Compensation Costs</t>
  </si>
  <si>
    <t>Legal Costs</t>
  </si>
  <si>
    <t>ExpMeasureID</t>
  </si>
  <si>
    <t>Value</t>
  </si>
  <si>
    <t>CoverType</t>
  </si>
  <si>
    <t>ExpMeasure</t>
  </si>
  <si>
    <t>Income</t>
  </si>
  <si>
    <t>GrossWrittenPremium</t>
  </si>
  <si>
    <t>NetWrittenPremium</t>
  </si>
  <si>
    <t>GrossEarnedPremium</t>
  </si>
  <si>
    <t>NetEarnedPremium</t>
  </si>
  <si>
    <t>Investment Income</t>
  </si>
  <si>
    <t>Reinsurance Commission &amp; Profit Participations</t>
  </si>
  <si>
    <t>AllOtherIncome</t>
  </si>
  <si>
    <t>Total Other Income</t>
  </si>
  <si>
    <t>Total Income</t>
  </si>
  <si>
    <t>Expenditure</t>
  </si>
  <si>
    <t>Gross Claims Incurred</t>
  </si>
  <si>
    <t>Net Claims Incurred</t>
  </si>
  <si>
    <t>Gross Claims Paid</t>
  </si>
  <si>
    <t>Net Claims Paid</t>
  </si>
  <si>
    <t>Commission Payable</t>
  </si>
  <si>
    <t>Management Expenses</t>
  </si>
  <si>
    <t>Claims Management Expenses</t>
  </si>
  <si>
    <t>Total Technical Account - Expenses</t>
  </si>
  <si>
    <t>Interest Payable and Tax</t>
  </si>
  <si>
    <t>All Other Expenses (inc Investment Management Expenses)</t>
  </si>
  <si>
    <t>Total Other Expenditure</t>
  </si>
  <si>
    <t>Underwriting Profit</t>
  </si>
  <si>
    <t>Operating Profit</t>
  </si>
  <si>
    <t>Category</t>
  </si>
  <si>
    <t>Calculation</t>
  </si>
  <si>
    <t>ID3</t>
  </si>
  <si>
    <t>Investment income</t>
  </si>
  <si>
    <t>ID8</t>
  </si>
  <si>
    <t>Other earnings</t>
  </si>
  <si>
    <t>ID11</t>
  </si>
  <si>
    <t>Expenses</t>
  </si>
  <si>
    <t>Gross UW expenses</t>
  </si>
  <si>
    <t>Reinsurance impact</t>
  </si>
  <si>
    <t>Other expenses</t>
  </si>
  <si>
    <t xml:space="preserve">Interest &amp; Tax </t>
  </si>
  <si>
    <t>Profit</t>
  </si>
  <si>
    <t>Income - Expenses</t>
  </si>
  <si>
    <t>ID15</t>
  </si>
  <si>
    <t>Total</t>
  </si>
  <si>
    <t>Total - Gross UW expenses</t>
  </si>
  <si>
    <t>Sum of above</t>
  </si>
  <si>
    <t>ID10+ID14+ID15+ID16</t>
  </si>
  <si>
    <t>(ID4-ID3-ID6)-(ID10-ID11)</t>
  </si>
  <si>
    <t>ID19</t>
  </si>
  <si>
    <t>ID18</t>
  </si>
  <si>
    <t>ID10</t>
  </si>
  <si>
    <t>ID16</t>
  </si>
  <si>
    <t>ID14</t>
  </si>
  <si>
    <t>&gt;250k</t>
  </si>
  <si>
    <t>0-30k</t>
  </si>
  <si>
    <t>&gt;60k</t>
  </si>
  <si>
    <t>Reinsurance Commission And Profit Participations</t>
  </si>
  <si>
    <t>Gross Earned Premium - Third Party Distribution</t>
  </si>
  <si>
    <t>Gross Earned Premium - Related Distribution</t>
  </si>
  <si>
    <t>Earned Premium Ceded - Third Party Reinsurance</t>
  </si>
  <si>
    <t>Earned Premium Ceded - Related Reinsurance</t>
  </si>
  <si>
    <t>Reinsurance Commission &amp; Profit Participations - Third Party Reinsurance</t>
  </si>
  <si>
    <t>Reinsurance Commission &amp; Profit Participations - Related Reinsurance</t>
  </si>
  <si>
    <t>Claims Incurred - Third Party Reinsurer's Share</t>
  </si>
  <si>
    <t>Claims Incurred - Related Reinsurer's Share</t>
  </si>
  <si>
    <t>Commission Payable - Third Party Distribution</t>
  </si>
  <si>
    <t>Commission Payable - Related Distribution</t>
  </si>
  <si>
    <t>Accompanies 2022 NCID  EL, PL and Commercial Property Report 2</t>
  </si>
  <si>
    <t>Earned Subclass Count</t>
  </si>
  <si>
    <t xml:space="preserve">Accompanies 2022 NCID  EL, PL and Commercial Property Report 2 - Table 11 and Table 12 </t>
  </si>
  <si>
    <t>Accompanies 2022 NCID  EL, PL and Commercial Property Report 2 - Table 3 earned policy count and gross earned premium by total policy band.</t>
  </si>
  <si>
    <t>Accompanies 2022 NCID  EL, PL and Commercial Property Report 2 - Figure 9</t>
  </si>
  <si>
    <t>Accompanies 2022 NCID  EL, PL and Commercial Property Report 2 - injury claim costs by channel and cost band.</t>
  </si>
  <si>
    <t>Accompanies 2022 NCID  EL, PL and Commercial Property Report 2 - Table 4 earned policy count in total policy band for package policies.</t>
  </si>
  <si>
    <t>Accompanies 2022 NCID  EL, PL and Commercial Property Report 2 - Table 5 gross earned premium in total policy band for package policies.</t>
  </si>
  <si>
    <t>Wholesale and Retail Trade</t>
  </si>
  <si>
    <t>J</t>
  </si>
  <si>
    <t>Information and Communication</t>
  </si>
  <si>
    <t>Q</t>
  </si>
  <si>
    <t>Human Health and Social Work Activities</t>
  </si>
  <si>
    <t>Accompanies 2022 NCID  EL, PL and Commercial Property Report 2 - Table 7 earned policy count and gross earned premium by premium band and policy type, for standalone policies in 2020.</t>
  </si>
  <si>
    <t>Accompanies 2022 NCID EL, PL and Commercial Property Report 2 - Figure 16 settled claimants by claim type.</t>
  </si>
  <si>
    <t>Accompanies 2022 NCID EL, PL and Commercial Property Report 2 - Figure 17 settled claim costs by claim type.</t>
  </si>
  <si>
    <t>Accompanies 2022 NCID  EL, PL and Commercial Property Report 2 - Table 28 injury settlement costs and claimants by 5-way settlement channel cost splits 2019 and 2020.</t>
  </si>
  <si>
    <t>Accompanies 2022 NCID  EL, PL and Commercial Property Report 2 - Table 6 average earned premium for package policies by sector.</t>
  </si>
  <si>
    <t>2009-2020</t>
  </si>
  <si>
    <t>€50,001-€100,000</t>
  </si>
  <si>
    <t>&gt;€100,000</t>
  </si>
  <si>
    <t>60-100k</t>
  </si>
  <si>
    <t>100-150k</t>
  </si>
  <si>
    <t>Compensation 
Cost</t>
  </si>
  <si>
    <t>Legal 
Cost</t>
  </si>
  <si>
    <t>84% Coverage</t>
  </si>
  <si>
    <t xml:space="preserve">Accompanies 2022 NCID  EL, PL and Commercial Property Report 2 - Figure 20 / 22 settled injury claimants and five way settlement channels 2019 and 2020. </t>
  </si>
  <si>
    <t>71% Coverage</t>
  </si>
  <si>
    <t xml:space="preserve">Accompanies 2022 NCID  EL, PL and Commercial Property Report 2 - Figure 18 injury claimants and settlement channels. </t>
  </si>
  <si>
    <t>Accompanies 2022 NCID  EL, PL and Commercial Property Report 2 - Figure 19 injury claim costs and settlement channels.</t>
  </si>
  <si>
    <t>Accompanies 2022 NCID  EL, PL and Commercial Property Report 2 - Figure 21 and Table 21 injury claimants settling by channel and cost band.</t>
  </si>
  <si>
    <t xml:space="preserve">Accompanies 2022 NCID  EL, PL and Commercial Property Report 2 - Figure 20 settled injury claim costs and five way settlement channels 2019 and 2020. </t>
  </si>
  <si>
    <t>Accompanies 2022 NCID  EL, PL and Commercial Property Report 2 - Table 22/23 average injury settlement costs, 2015 and 2020.</t>
  </si>
  <si>
    <t>Accompanies 2022 NCID  EL, PL and Commercial Property Report 2 - Figure 1, 2, 3 and 4; Table 1 and 2 package earned policy counts, earned subclass counts and gross earned premiums.</t>
  </si>
  <si>
    <t xml:space="preserve">Accompanies 2022 NCID  EL, PL and Commercial Property Report 2 - Tables 8, 9 and 10; Figures 6 and 7 ultimate claim costs and ultimate claim numbers. </t>
  </si>
  <si>
    <t>HsMeasure2</t>
  </si>
  <si>
    <t>TotalCost</t>
  </si>
  <si>
    <t>CompCost</t>
  </si>
  <si>
    <t>LegalCost</t>
  </si>
  <si>
    <t>OtherCost</t>
  </si>
  <si>
    <t>Accompanies 2022 NCID  EL, PL and Commercial Property Report 2 - Table 28 Average cost of settling damage claims in the years 2015-2020</t>
  </si>
  <si>
    <t>15-60k</t>
  </si>
  <si>
    <t>&gt;150k</t>
  </si>
  <si>
    <t>Accident Year</t>
  </si>
  <si>
    <t>Ultimate Costs as at 2019 (€)</t>
  </si>
  <si>
    <t>Ultimate Costs as at 2020 (€)</t>
  </si>
  <si>
    <r>
      <t>Gross Earned Premium (€</t>
    </r>
    <r>
      <rPr>
        <b/>
        <sz val="9.9"/>
        <color rgb="FF09506C"/>
        <rFont val="Lato"/>
        <family val="2"/>
      </rPr>
      <t>)</t>
    </r>
  </si>
  <si>
    <t>Ultimate Costs (€)</t>
  </si>
  <si>
    <t>All Policies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</si>
  <si>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</si>
  <si>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</si>
  <si>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</si>
  <si>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</si>
  <si>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</si>
  <si>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</si>
  <si>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</si>
  <si>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</si>
  <si>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</si>
  <si>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</si>
  <si>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</si>
  <si>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</si>
  <si>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Development Year</t>
  </si>
  <si>
    <t>Policy Type</t>
  </si>
  <si>
    <t>Cost Type</t>
  </si>
  <si>
    <r>
      <t>Incurred Cost (</t>
    </r>
    <r>
      <rPr>
        <sz val="11"/>
        <color theme="2"/>
        <rFont val="Lato"/>
        <family val="2"/>
      </rPr>
      <t>€)</t>
    </r>
  </si>
  <si>
    <r>
      <t>Paid Cost (</t>
    </r>
    <r>
      <rPr>
        <sz val="11"/>
        <color theme="2"/>
        <rFont val="Lato"/>
        <family val="2"/>
      </rPr>
      <t>€)</t>
    </r>
  </si>
  <si>
    <t>Accompanies 2022 NCID  EL, PL and Commercial Property Report 2 - Table 32 to 37 Incurred/Paid claims as a percent of ultimate claim costs.</t>
  </si>
  <si>
    <t>Accompanies 2022 NCID  EL, PL and Commercial Property Report 2 - Table 32 to 37 Ultimate Claim costs.</t>
  </si>
  <si>
    <t>Accompanies 2022 NCID  EL, PL and Commercial Property Report 2 - Tables 24 to 27 claimants and costs of EL/PL claims combined by cumulative settlement band and by settlement channel from 2015-2020.</t>
  </si>
  <si>
    <t>Accompanies 2022 NCID  EL, PL and Commercial Property Report 2 - Figure 24 and 25  loss ratio for Employers’ Liability, Public Liability and Commercial Property as at 31 December 2019 and 2020 and for accident years 2009-2020.</t>
  </si>
  <si>
    <t>Other</t>
  </si>
  <si>
    <t>Accompanies 2022 NCID  EL, PL and Commercial Property Report 2 - Figure 8 gross earned premium and ultimate claim costs</t>
  </si>
  <si>
    <t>Coverage 84%</t>
  </si>
  <si>
    <t>Coverage 80%</t>
  </si>
  <si>
    <t>65% Coverage</t>
  </si>
  <si>
    <t>73% Coverage</t>
  </si>
  <si>
    <t>76% Coverage</t>
  </si>
  <si>
    <t>90% Coverage</t>
  </si>
  <si>
    <t>Coverage 90%</t>
  </si>
  <si>
    <t>Coverage 79%</t>
  </si>
  <si>
    <t>Accompanies 2022 NCID  EL, PL and Commercial Property Report 2 - Figure 1; Table 1 and 2 standalone earned policy counts, earned subclass counts and gross earned premiums.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</si>
</sst>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0.0%"/>
    <numFmt numFmtId="166" formatCode="#,##0_ ;\-#,##0\ "/>
    <numFmt numFmtId="167" formatCode="_(* #,##0_);_(* \(#,##0\);_(* &quot;-&quot;??_);_(@_)"/>
    <numFmt numFmtId="168" formatCode="_-* #,##0_-;\-* #,##0_-;_-* &quot;-&quot;??_-;_-@_-"/>
  </numFmts>
  <fonts count="15" x14ac:knownFonts="1">
    <font>
      <sz val="11"/>
      <color theme="1"/>
      <name val="Lato"/>
      <family val="2"/>
      <scheme val="minor"/>
    </font>
    <font>
      <b/>
      <sz val="11"/>
      <color indexed="8"/>
      <name val="Lato"/>
      <family val="2"/>
      <scheme val="minor"/>
    </font>
    <font>
      <b/>
      <sz val="11"/>
      <color rgb="FF09506C"/>
      <name val="Arial"/>
      <family val="2"/>
    </font>
    <font>
      <sz val="10"/>
      <color rgb="FF09506C"/>
      <name val="Lato"/>
      <family val="2"/>
    </font>
    <font>
      <sz val="10"/>
      <name val="Lato"/>
      <family val="2"/>
    </font>
    <font>
      <sz val="11"/>
      <color theme="1"/>
      <name val="Lato"/>
      <family val="2"/>
      <scheme val="minor"/>
    </font>
    <font>
      <b/>
      <sz val="11"/>
      <color rgb="FF09506C"/>
      <name val="Lato"/>
      <family val="2"/>
    </font>
    <font>
      <b/>
      <sz val="11"/>
      <color theme="1"/>
      <name val="Lato"/>
      <family val="2"/>
      <scheme val="minor"/>
    </font>
    <font>
      <sz val="10"/>
      <color theme="1"/>
      <name val="Lato"/>
      <family val="2"/>
      <scheme val="minor"/>
    </font>
    <font>
      <b/>
      <sz val="9.9"/>
      <color rgb="FF09506C"/>
      <name val="Lato"/>
      <family val="2"/>
    </font>
    <font>
      <sz val="10"/>
      <color rgb="FF000000"/>
      <name val="Lato"/>
      <family val="2"/>
    </font>
    <font>
      <b/>
      <sz val="11"/>
      <color theme="2"/>
      <name val="Lato"/>
      <family val="2"/>
      <scheme val="minor"/>
    </font>
    <font>
      <sz val="10"/>
      <color theme="2"/>
      <name val="Lato"/>
      <family val="2"/>
    </font>
    <font>
      <sz val="11"/>
      <color theme="2"/>
      <name val="Lato"/>
      <family val="2"/>
    </font>
    <font>
      <sz val="11"/>
      <color rgb="FFFF0000"/>
      <name val="Lato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4E38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9506C"/>
      </right>
      <top/>
      <bottom style="medium">
        <color rgb="FF09506C"/>
      </bottom>
      <diagonal/>
    </border>
    <border>
      <left style="thin">
        <color theme="6" tint="0.39997558519241921"/>
      </left>
      <right style="medium">
        <color rgb="FF09506C"/>
      </right>
      <top/>
      <bottom style="medium">
        <color rgb="FF09506C"/>
      </bottom>
      <diagonal/>
    </border>
    <border>
      <left style="medium">
        <color indexed="64"/>
      </left>
      <right style="medium">
        <color rgb="FF09506C"/>
      </right>
      <top style="thin">
        <color theme="6" tint="0.39997558519241921"/>
      </top>
      <bottom style="medium">
        <color rgb="FF09506C"/>
      </bottom>
      <diagonal/>
    </border>
    <border>
      <left style="medium">
        <color indexed="64"/>
      </left>
      <right style="medium">
        <color rgb="FF09506C"/>
      </right>
      <top/>
      <bottom style="medium">
        <color rgb="FF09506C"/>
      </bottom>
      <diagonal/>
    </border>
    <border>
      <left/>
      <right style="medium">
        <color rgb="FF09506C"/>
      </right>
      <top style="medium">
        <color indexed="64"/>
      </top>
      <bottom style="medium">
        <color rgb="FF09506C"/>
      </bottom>
      <diagonal/>
    </border>
    <border>
      <left style="medium">
        <color indexed="64"/>
      </left>
      <right style="medium">
        <color rgb="FF09506C"/>
      </right>
      <top style="medium">
        <color indexed="64"/>
      </top>
      <bottom style="medium">
        <color rgb="FF09506C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6" tint="0.39997558519241921"/>
      </left>
      <right/>
      <top/>
      <bottom style="medium">
        <color rgb="FF09506C"/>
      </bottom>
      <diagonal/>
    </border>
    <border>
      <left style="medium">
        <color indexed="64"/>
      </left>
      <right/>
      <top style="medium">
        <color rgb="FF09506C"/>
      </top>
      <bottom style="medium">
        <color rgb="FF09506C"/>
      </bottom>
      <diagonal/>
    </border>
    <border>
      <left/>
      <right style="medium">
        <color indexed="64"/>
      </right>
      <top style="medium">
        <color rgb="FF09506C"/>
      </top>
      <bottom style="medium">
        <color rgb="FF09506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93">
    <xf numFmtId="0" fontId="0" fillId="0" borderId="0" xfId="0"/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3" fontId="4" fillId="3" borderId="7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0" fillId="0" borderId="0" xfId="0" applyNumberFormat="1"/>
    <xf numFmtId="9" fontId="0" fillId="0" borderId="0" xfId="1" applyFont="1"/>
    <xf numFmtId="165" fontId="0" fillId="0" borderId="0" xfId="1" applyNumberFormat="1" applyFont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166" fontId="4" fillId="3" borderId="7" xfId="2" applyNumberFormat="1" applyFont="1" applyFill="1" applyBorder="1" applyAlignment="1">
      <alignment horizontal="center" vertical="center" wrapText="1"/>
    </xf>
    <xf numFmtId="166" fontId="4" fillId="0" borderId="7" xfId="2" applyNumberFormat="1" applyFont="1" applyBorder="1" applyAlignment="1">
      <alignment horizontal="center" vertical="center" wrapText="1"/>
    </xf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4" fillId="3" borderId="8" xfId="2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66" fontId="7" fillId="0" borderId="0" xfId="0" applyNumberFormat="1" applyFont="1"/>
    <xf numFmtId="166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9" fontId="0" fillId="0" borderId="0" xfId="0" applyNumberFormat="1"/>
    <xf numFmtId="9" fontId="0" fillId="0" borderId="0" xfId="1" applyFont="1" applyAlignment="1">
      <alignment horizontal="center"/>
    </xf>
    <xf numFmtId="10" fontId="0" fillId="0" borderId="0" xfId="1" applyNumberFormat="1" applyFont="1"/>
    <xf numFmtId="166" fontId="4" fillId="3" borderId="8" xfId="2" applyNumberFormat="1" applyFont="1" applyFill="1" applyBorder="1" applyAlignment="1">
      <alignment horizontal="left" vertical="center" wrapText="1"/>
    </xf>
    <xf numFmtId="166" fontId="4" fillId="0" borderId="7" xfId="2" applyNumberFormat="1" applyFont="1" applyBorder="1" applyAlignment="1">
      <alignment horizontal="left" vertical="center" wrapText="1"/>
    </xf>
    <xf numFmtId="0" fontId="0" fillId="0" borderId="0" xfId="0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0" fillId="0" borderId="0" xfId="1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0" xfId="0" applyNumberFormat="1" applyAlignment="1">
      <alignment vertical="center"/>
    </xf>
    <xf numFmtId="0" fontId="2" fillId="2" borderId="14" xfId="0" applyFont="1" applyFill="1" applyBorder="1" applyAlignment="1">
      <alignment horizontal="center" vertical="center" wrapText="1"/>
    </xf>
    <xf numFmtId="165" fontId="0" fillId="0" borderId="0" xfId="1" applyNumberFormat="1" applyFont="1" applyAlignment="1">
      <alignment horizontal="center"/>
    </xf>
    <xf numFmtId="10" fontId="0" fillId="0" borderId="0" xfId="0" applyNumberFormat="1"/>
    <xf numFmtId="9" fontId="0" fillId="0" borderId="0" xfId="1" applyNumberFormat="1" applyFont="1" applyAlignment="1">
      <alignment horizontal="center"/>
    </xf>
    <xf numFmtId="17" fontId="0" fillId="0" borderId="0" xfId="0" applyNumberFormat="1" applyAlignment="1">
      <alignment horizontal="center"/>
    </xf>
    <xf numFmtId="9" fontId="0" fillId="0" borderId="0" xfId="1" applyFont="1" applyAlignment="1">
      <alignment horizontal="center" vertical="center"/>
    </xf>
    <xf numFmtId="167" fontId="0" fillId="0" borderId="0" xfId="2" applyNumberFormat="1" applyFont="1" applyAlignment="1">
      <alignment horizontal="center"/>
    </xf>
    <xf numFmtId="164" fontId="0" fillId="0" borderId="0" xfId="2" applyFont="1"/>
    <xf numFmtId="0" fontId="2" fillId="2" borderId="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167" fontId="0" fillId="0" borderId="0" xfId="2" applyNumberFormat="1" applyFont="1"/>
    <xf numFmtId="3" fontId="0" fillId="0" borderId="0" xfId="0" applyNumberFormat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/>
    </xf>
    <xf numFmtId="3" fontId="10" fillId="3" borderId="22" xfId="0" applyNumberFormat="1" applyFont="1" applyFill="1" applyBorder="1" applyAlignment="1">
      <alignment horizontal="center" vertical="center"/>
    </xf>
    <xf numFmtId="3" fontId="10" fillId="3" borderId="22" xfId="0" applyNumberFormat="1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3" fontId="10" fillId="0" borderId="22" xfId="0" applyNumberFormat="1" applyFont="1" applyBorder="1" applyAlignment="1">
      <alignment horizontal="center" vertical="center"/>
    </xf>
    <xf numFmtId="3" fontId="10" fillId="0" borderId="22" xfId="0" applyNumberFormat="1" applyFont="1" applyBorder="1" applyAlignment="1">
      <alignment horizontal="center" vertical="center" wrapText="1"/>
    </xf>
    <xf numFmtId="0" fontId="0" fillId="0" borderId="0" xfId="0" applyAlignment="1"/>
    <xf numFmtId="0" fontId="6" fillId="2" borderId="23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168" fontId="10" fillId="3" borderId="22" xfId="2" applyNumberFormat="1" applyFont="1" applyFill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8" fontId="10" fillId="0" borderId="22" xfId="2" applyNumberFormat="1" applyFont="1" applyBorder="1" applyAlignment="1">
      <alignment horizontal="center" vertical="center"/>
    </xf>
    <xf numFmtId="168" fontId="10" fillId="0" borderId="22" xfId="2" applyNumberFormat="1" applyFont="1" applyBorder="1" applyAlignment="1">
      <alignment horizontal="center" vertical="center" wrapText="1"/>
    </xf>
    <xf numFmtId="168" fontId="10" fillId="3" borderId="22" xfId="2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0" fontId="14" fillId="0" borderId="0" xfId="0" applyFont="1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6" fontId="4" fillId="3" borderId="18" xfId="2" applyNumberFormat="1" applyFont="1" applyFill="1" applyBorder="1" applyAlignment="1">
      <alignment horizontal="center" vertical="center" wrapText="1"/>
    </xf>
    <xf numFmtId="166" fontId="4" fillId="3" borderId="19" xfId="2" applyNumberFormat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CentralBank_MasterColours">
      <a:dk1>
        <a:sysClr val="windowText" lastClr="000000"/>
      </a:dk1>
      <a:lt1>
        <a:sysClr val="window" lastClr="FFFFFF"/>
      </a:lt1>
      <a:dk2>
        <a:srgbClr val="7C477E"/>
      </a:dk2>
      <a:lt2>
        <a:srgbClr val="09506C"/>
      </a:lt2>
      <a:accent1>
        <a:srgbClr val="0083A0"/>
      </a:accent1>
      <a:accent2>
        <a:srgbClr val="5EC5C2"/>
      </a:accent2>
      <a:accent3>
        <a:srgbClr val="D4E388"/>
      </a:accent3>
      <a:accent4>
        <a:srgbClr val="007DC3"/>
      </a:accent4>
      <a:accent5>
        <a:srgbClr val="D12E7C"/>
      </a:accent5>
      <a:accent6>
        <a:srgbClr val="F57E20"/>
      </a:accent6>
      <a:hlink>
        <a:srgbClr val="007DC3"/>
      </a:hlink>
      <a:folHlink>
        <a:srgbClr val="7C477E"/>
      </a:folHlink>
    </a:clrScheme>
    <a:fontScheme name="CentralBank_MasterFonts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autoPageBreaks="0"/>
  </sheetPr>
  <dimension ref="A2:W32"/>
  <sheetViews>
    <sheetView tabSelected="1" zoomScaleNormal="100" workbookViewId="0">
      <selection activeCell="B4" sqref="B4:J4"/>
    </sheetView>
  </sheetViews>
  <sheetFormatPr defaultRowHeight="14.25" x14ac:dyDescent="0.2"/>
  <cols>
    <col min="1" max="1" width="8.77734375" customWidth="1"/>
    <col min="2" max="2" width="16.77734375" customWidth="1"/>
    <col min="3" max="3" width="13.88671875" customWidth="1"/>
    <col min="4" max="10" width="16.77734375" customWidth="1"/>
    <col min="11" max="11" width="8.77734375" customWidth="1"/>
    <col min="12" max="14" width="19.77734375" customWidth="1"/>
    <col min="15" max="15" width="21.77734375" customWidth="1"/>
    <col min="16" max="18" width="19.77734375" customWidth="1"/>
    <col min="22" max="22" width="12" bestFit="1" customWidth="1"/>
  </cols>
  <sheetData>
    <row r="2" spans="1:23" ht="15" thickBot="1" x14ac:dyDescent="0.25"/>
    <row r="3" spans="1:23" ht="25.15" customHeight="1" thickBot="1" x14ac:dyDescent="0.25">
      <c r="B3" s="70" t="s">
        <v>224</v>
      </c>
      <c r="C3" s="71"/>
      <c r="D3" s="71"/>
      <c r="E3" s="71"/>
      <c r="F3" s="71"/>
      <c r="G3" s="71"/>
      <c r="H3" s="71"/>
      <c r="I3" s="71"/>
      <c r="J3" s="72"/>
      <c r="L3" s="70" t="s">
        <v>177</v>
      </c>
      <c r="M3" s="71"/>
      <c r="N3" s="71"/>
      <c r="O3" s="71"/>
      <c r="P3" s="71"/>
      <c r="Q3" s="71"/>
      <c r="R3" s="72"/>
    </row>
    <row r="4" spans="1:23" ht="15.75" thickBot="1" x14ac:dyDescent="0.25">
      <c r="B4" s="67" t="s">
        <v>1</v>
      </c>
      <c r="C4" s="68"/>
      <c r="D4" s="68"/>
      <c r="E4" s="68"/>
      <c r="F4" s="68"/>
      <c r="G4" s="68"/>
      <c r="H4" s="68"/>
      <c r="I4" s="68"/>
      <c r="J4" s="69"/>
      <c r="L4" s="67" t="s">
        <v>0</v>
      </c>
      <c r="M4" s="68"/>
      <c r="N4" s="68"/>
      <c r="O4" s="68"/>
      <c r="P4" s="68"/>
      <c r="Q4" s="68"/>
      <c r="R4" s="69"/>
    </row>
    <row r="5" spans="1:23" ht="15.75" customHeight="1" thickBot="1" x14ac:dyDescent="0.25">
      <c r="B5" s="67" t="s">
        <v>22</v>
      </c>
      <c r="C5" s="68"/>
      <c r="D5" s="69"/>
      <c r="E5" s="67" t="s">
        <v>21</v>
      </c>
      <c r="F5" s="68"/>
      <c r="G5" s="69"/>
      <c r="H5" s="67" t="s">
        <v>145</v>
      </c>
      <c r="I5" s="68"/>
      <c r="J5" s="69"/>
      <c r="L5" s="67" t="s">
        <v>22</v>
      </c>
      <c r="M5" s="68"/>
      <c r="N5" s="69"/>
      <c r="O5" s="32" t="s">
        <v>21</v>
      </c>
      <c r="P5" s="67" t="s">
        <v>145</v>
      </c>
      <c r="Q5" s="68"/>
      <c r="R5" s="69"/>
    </row>
    <row r="6" spans="1:23" ht="30.75" thickBot="1" x14ac:dyDescent="0.25">
      <c r="A6" s="2" t="s">
        <v>2</v>
      </c>
      <c r="B6" s="44" t="s">
        <v>45</v>
      </c>
      <c r="C6" s="45" t="s">
        <v>5</v>
      </c>
      <c r="D6" s="31" t="s">
        <v>3</v>
      </c>
      <c r="E6" s="44" t="s">
        <v>45</v>
      </c>
      <c r="F6" s="45" t="s">
        <v>5</v>
      </c>
      <c r="G6" s="36" t="s">
        <v>3</v>
      </c>
      <c r="H6" s="44" t="s">
        <v>45</v>
      </c>
      <c r="I6" s="45" t="s">
        <v>5</v>
      </c>
      <c r="J6" s="36" t="s">
        <v>3</v>
      </c>
      <c r="K6" s="2" t="s">
        <v>2</v>
      </c>
      <c r="L6" s="44" t="s">
        <v>45</v>
      </c>
      <c r="M6" s="45" t="s">
        <v>5</v>
      </c>
      <c r="N6" s="36" t="s">
        <v>3</v>
      </c>
      <c r="O6" s="1" t="s">
        <v>0</v>
      </c>
      <c r="P6" s="44" t="s">
        <v>45</v>
      </c>
      <c r="Q6" s="45" t="s">
        <v>5</v>
      </c>
      <c r="R6" s="36" t="s">
        <v>3</v>
      </c>
    </row>
    <row r="7" spans="1:23" ht="15" thickBot="1" x14ac:dyDescent="0.25">
      <c r="A7" s="5">
        <v>2009</v>
      </c>
      <c r="B7" s="4">
        <v>60094935.221634999</v>
      </c>
      <c r="C7" s="4">
        <v>130874776.433983</v>
      </c>
      <c r="D7" s="4">
        <v>128302825.023443</v>
      </c>
      <c r="E7" s="4">
        <v>2307.4793370000002</v>
      </c>
      <c r="F7" s="4">
        <v>27452.406589999999</v>
      </c>
      <c r="G7" s="4">
        <v>25969.455632000001</v>
      </c>
      <c r="H7" s="4">
        <v>2310.065337</v>
      </c>
      <c r="I7" s="4">
        <v>27451.456590000002</v>
      </c>
      <c r="J7" s="4">
        <v>25969.700831999999</v>
      </c>
      <c r="K7" s="5">
        <v>2009</v>
      </c>
      <c r="L7" s="4">
        <v>170481637.38511199</v>
      </c>
      <c r="M7" s="4">
        <v>174775025.06588399</v>
      </c>
      <c r="N7" s="4">
        <v>255832571.87326899</v>
      </c>
      <c r="O7" s="4">
        <v>269322.495926</v>
      </c>
      <c r="P7" s="4">
        <v>204643.33760900001</v>
      </c>
      <c r="Q7" s="4">
        <v>246614.71206600001</v>
      </c>
      <c r="R7" s="4">
        <v>227570.39036700001</v>
      </c>
      <c r="T7" s="9"/>
      <c r="U7" s="9"/>
      <c r="V7" s="9"/>
      <c r="W7" s="43"/>
    </row>
    <row r="8" spans="1:23" ht="15" thickBot="1" x14ac:dyDescent="0.25">
      <c r="A8" s="6">
        <v>2010</v>
      </c>
      <c r="B8" s="7">
        <v>46730273.086237997</v>
      </c>
      <c r="C8" s="7">
        <v>110279930.250387</v>
      </c>
      <c r="D8" s="7">
        <v>124844861.738501</v>
      </c>
      <c r="E8" s="7">
        <v>2214.0555089999998</v>
      </c>
      <c r="F8" s="7">
        <v>25198.434358999999</v>
      </c>
      <c r="G8" s="7">
        <v>23387.455669999999</v>
      </c>
      <c r="H8" s="7">
        <v>2215.2495090000002</v>
      </c>
      <c r="I8" s="7">
        <v>25201.521559000001</v>
      </c>
      <c r="J8" s="7">
        <v>23389.772069999999</v>
      </c>
      <c r="K8" s="6">
        <v>2010</v>
      </c>
      <c r="L8" s="7">
        <v>143278296.72289801</v>
      </c>
      <c r="M8" s="7">
        <v>162859816.71780801</v>
      </c>
      <c r="N8" s="7">
        <v>247145793.605409</v>
      </c>
      <c r="O8" s="7">
        <v>264930.21439199999</v>
      </c>
      <c r="P8" s="7">
        <v>200688.94822699999</v>
      </c>
      <c r="Q8" s="7">
        <v>256480.15801799999</v>
      </c>
      <c r="R8" s="7">
        <v>223302.401101</v>
      </c>
    </row>
    <row r="9" spans="1:23" ht="15" thickBot="1" x14ac:dyDescent="0.25">
      <c r="A9" s="3">
        <v>2011</v>
      </c>
      <c r="B9" s="4">
        <v>44284031.170190997</v>
      </c>
      <c r="C9" s="4">
        <v>110352877.65242</v>
      </c>
      <c r="D9" s="4">
        <v>118342040.507763</v>
      </c>
      <c r="E9" s="4">
        <v>2254.2898399999999</v>
      </c>
      <c r="F9" s="4">
        <v>21400.933282000002</v>
      </c>
      <c r="G9" s="4">
        <v>20483.863370999999</v>
      </c>
      <c r="H9" s="4">
        <v>2257.0390400000001</v>
      </c>
      <c r="I9" s="4">
        <v>21401.724881999999</v>
      </c>
      <c r="J9" s="4">
        <v>20485.481371000002</v>
      </c>
      <c r="K9" s="3">
        <v>2011</v>
      </c>
      <c r="L9" s="4">
        <v>128998212.834215</v>
      </c>
      <c r="M9" s="4">
        <v>154894238.97888201</v>
      </c>
      <c r="N9" s="4">
        <v>236305348.449453</v>
      </c>
      <c r="O9" s="4">
        <v>264583.19765799999</v>
      </c>
      <c r="P9" s="4">
        <v>199940.59477500001</v>
      </c>
      <c r="Q9" s="4">
        <v>255995.74606400001</v>
      </c>
      <c r="R9" s="4">
        <v>208925.48027900001</v>
      </c>
    </row>
    <row r="10" spans="1:23" ht="15" thickBot="1" x14ac:dyDescent="0.25">
      <c r="A10" s="6">
        <v>2012</v>
      </c>
      <c r="B10" s="7">
        <v>47471624.438846998</v>
      </c>
      <c r="C10" s="7">
        <v>112389747.62988</v>
      </c>
      <c r="D10" s="7">
        <v>110861362.297102</v>
      </c>
      <c r="E10" s="7">
        <v>2106.0075660000002</v>
      </c>
      <c r="F10" s="7">
        <v>18770.690897</v>
      </c>
      <c r="G10" s="7">
        <v>19391.990306</v>
      </c>
      <c r="H10" s="7">
        <v>2107.9591660000001</v>
      </c>
      <c r="I10" s="7">
        <v>18772.768497000001</v>
      </c>
      <c r="J10" s="7">
        <v>19392.302705999999</v>
      </c>
      <c r="K10" s="6">
        <v>2012</v>
      </c>
      <c r="L10" s="7">
        <v>123025507.760472</v>
      </c>
      <c r="M10" s="7">
        <v>151211985.83629099</v>
      </c>
      <c r="N10" s="7">
        <v>218922652.306831</v>
      </c>
      <c r="O10" s="7">
        <v>262756.16919300001</v>
      </c>
      <c r="P10" s="7">
        <v>198710.79468299999</v>
      </c>
      <c r="Q10" s="7">
        <v>254458.47136699999</v>
      </c>
      <c r="R10" s="7">
        <v>206211.47508599999</v>
      </c>
    </row>
    <row r="11" spans="1:23" ht="15" thickBot="1" x14ac:dyDescent="0.25">
      <c r="A11" s="3">
        <v>2013</v>
      </c>
      <c r="B11" s="4">
        <v>47026670.242260002</v>
      </c>
      <c r="C11" s="4">
        <v>103536653.248503</v>
      </c>
      <c r="D11" s="4">
        <v>104978614.29274499</v>
      </c>
      <c r="E11" s="4">
        <v>1799.1929929999999</v>
      </c>
      <c r="F11" s="4">
        <v>16287.33545</v>
      </c>
      <c r="G11" s="4">
        <v>18489.769327000002</v>
      </c>
      <c r="H11" s="4">
        <v>1760.716993</v>
      </c>
      <c r="I11" s="4">
        <v>16331.295050000001</v>
      </c>
      <c r="J11" s="4">
        <v>18491.522127</v>
      </c>
      <c r="K11" s="3">
        <v>2013</v>
      </c>
      <c r="L11" s="4">
        <v>121133221.07674301</v>
      </c>
      <c r="M11" s="4">
        <v>153002196.04259899</v>
      </c>
      <c r="N11" s="4">
        <v>205356616.98722699</v>
      </c>
      <c r="O11" s="4">
        <v>258967.71635999999</v>
      </c>
      <c r="P11" s="4">
        <v>197144.66915900001</v>
      </c>
      <c r="Q11" s="4">
        <v>251280.14618899999</v>
      </c>
      <c r="R11" s="4">
        <v>201460.465448</v>
      </c>
    </row>
    <row r="12" spans="1:23" ht="15" thickBot="1" x14ac:dyDescent="0.25">
      <c r="A12" s="6">
        <v>2014</v>
      </c>
      <c r="B12" s="7">
        <v>50500680.529062003</v>
      </c>
      <c r="C12" s="7">
        <v>106829962.864098</v>
      </c>
      <c r="D12" s="7">
        <v>108557735.983483</v>
      </c>
      <c r="E12" s="7">
        <v>1766.89401</v>
      </c>
      <c r="F12" s="7">
        <v>15722.119108999999</v>
      </c>
      <c r="G12" s="7">
        <v>18766.096734999999</v>
      </c>
      <c r="H12" s="7">
        <v>1767.9180100000001</v>
      </c>
      <c r="I12" s="7">
        <v>15723.406709000001</v>
      </c>
      <c r="J12" s="7">
        <v>18768.105935</v>
      </c>
      <c r="K12" s="6">
        <v>2014</v>
      </c>
      <c r="L12" s="7">
        <v>125586566.643902</v>
      </c>
      <c r="M12" s="7">
        <v>152753619.267353</v>
      </c>
      <c r="N12" s="7">
        <v>205301167.47175199</v>
      </c>
      <c r="O12" s="7">
        <v>257265.79419499999</v>
      </c>
      <c r="P12" s="7">
        <v>196942.24023699999</v>
      </c>
      <c r="Q12" s="7">
        <v>249967.59841400001</v>
      </c>
      <c r="R12" s="7">
        <v>200014.83886799999</v>
      </c>
    </row>
    <row r="13" spans="1:23" ht="15" thickBot="1" x14ac:dyDescent="0.25">
      <c r="A13" s="3">
        <v>2015</v>
      </c>
      <c r="B13" s="4">
        <v>50778748.291424997</v>
      </c>
      <c r="C13" s="4">
        <v>111364673.904759</v>
      </c>
      <c r="D13" s="4">
        <v>115127179.30715799</v>
      </c>
      <c r="E13" s="4">
        <v>1735.380171</v>
      </c>
      <c r="F13" s="4">
        <v>16249.658898</v>
      </c>
      <c r="G13" s="4">
        <v>19704.190895</v>
      </c>
      <c r="H13" s="4">
        <v>1732.8417710000001</v>
      </c>
      <c r="I13" s="4">
        <v>16247.053698</v>
      </c>
      <c r="J13" s="4">
        <v>19705.623295000001</v>
      </c>
      <c r="K13" s="3">
        <v>2015</v>
      </c>
      <c r="L13" s="4">
        <v>134306103.587607</v>
      </c>
      <c r="M13" s="4">
        <v>162080536.13062599</v>
      </c>
      <c r="N13" s="4">
        <v>212039988.12949601</v>
      </c>
      <c r="O13" s="4">
        <v>269527.24614100001</v>
      </c>
      <c r="P13" s="4">
        <v>210328.99226599999</v>
      </c>
      <c r="Q13" s="4">
        <v>262628.43686900003</v>
      </c>
      <c r="R13" s="4">
        <v>209894.41561600001</v>
      </c>
    </row>
    <row r="14" spans="1:23" ht="15" thickBot="1" x14ac:dyDescent="0.25">
      <c r="A14" s="6">
        <v>2016</v>
      </c>
      <c r="B14" s="7">
        <v>62872334.298005</v>
      </c>
      <c r="C14" s="7">
        <v>140614275.34070101</v>
      </c>
      <c r="D14" s="7">
        <v>112735672.653761</v>
      </c>
      <c r="E14" s="7">
        <v>1814.1405749999999</v>
      </c>
      <c r="F14" s="7">
        <v>16562.852193999999</v>
      </c>
      <c r="G14" s="7">
        <v>20825.020805</v>
      </c>
      <c r="H14" s="7">
        <v>1814.5453749999999</v>
      </c>
      <c r="I14" s="7">
        <v>16563.461793999999</v>
      </c>
      <c r="J14" s="7">
        <v>20825.165604999998</v>
      </c>
      <c r="K14" s="6">
        <v>2016</v>
      </c>
      <c r="L14" s="7">
        <v>145397133.498182</v>
      </c>
      <c r="M14" s="7">
        <v>177072906.05832699</v>
      </c>
      <c r="N14" s="7">
        <v>220350182.16348401</v>
      </c>
      <c r="O14" s="7">
        <v>266609.22106100002</v>
      </c>
      <c r="P14" s="7">
        <v>208819.689831</v>
      </c>
      <c r="Q14" s="7">
        <v>260087.43413000001</v>
      </c>
      <c r="R14" s="7">
        <v>208071.68435299999</v>
      </c>
    </row>
    <row r="15" spans="1:23" ht="15" thickBot="1" x14ac:dyDescent="0.25">
      <c r="A15" s="3">
        <v>2017</v>
      </c>
      <c r="B15" s="4">
        <v>75790710.585639</v>
      </c>
      <c r="C15" s="4">
        <v>159721262.36617699</v>
      </c>
      <c r="D15" s="4">
        <v>113054945.21961799</v>
      </c>
      <c r="E15" s="4">
        <v>1790.9859819999999</v>
      </c>
      <c r="F15" s="4">
        <v>17992.415548000001</v>
      </c>
      <c r="G15" s="4">
        <v>20238.903590000002</v>
      </c>
      <c r="H15" s="4">
        <v>1791.166782</v>
      </c>
      <c r="I15" s="4">
        <v>17993.816348</v>
      </c>
      <c r="J15" s="4">
        <v>20240.138790000001</v>
      </c>
      <c r="K15" s="3">
        <v>2017</v>
      </c>
      <c r="L15" s="4">
        <v>156796764.70776799</v>
      </c>
      <c r="M15" s="4">
        <v>190979022.62047401</v>
      </c>
      <c r="N15" s="4">
        <v>228654098.76031801</v>
      </c>
      <c r="O15" s="4">
        <v>273268.30190199998</v>
      </c>
      <c r="P15" s="4">
        <v>209674.801786</v>
      </c>
      <c r="Q15" s="4">
        <v>266757.935581</v>
      </c>
      <c r="R15" s="4">
        <v>216087.22460300001</v>
      </c>
    </row>
    <row r="16" spans="1:23" ht="15" thickBot="1" x14ac:dyDescent="0.25">
      <c r="A16" s="6">
        <v>2018</v>
      </c>
      <c r="B16" s="7">
        <v>80841640.325250998</v>
      </c>
      <c r="C16" s="7">
        <v>184815309.24695101</v>
      </c>
      <c r="D16" s="7">
        <v>119076800.28687599</v>
      </c>
      <c r="E16" s="7">
        <v>1735.0407580000001</v>
      </c>
      <c r="F16" s="7">
        <v>20514.566608000001</v>
      </c>
      <c r="G16" s="7">
        <v>20107.150301999998</v>
      </c>
      <c r="H16" s="7">
        <v>1735.273958</v>
      </c>
      <c r="I16" s="7">
        <v>20515.475008000001</v>
      </c>
      <c r="J16" s="7">
        <v>20106.343502</v>
      </c>
      <c r="K16" s="6">
        <v>2018</v>
      </c>
      <c r="L16" s="7">
        <v>167448239.05232999</v>
      </c>
      <c r="M16" s="7">
        <v>203214287.62060401</v>
      </c>
      <c r="N16" s="7">
        <v>239831188.07068199</v>
      </c>
      <c r="O16" s="7">
        <v>277378.84500199999</v>
      </c>
      <c r="P16" s="7">
        <v>213823.309102</v>
      </c>
      <c r="Q16" s="7">
        <v>271111.66901100002</v>
      </c>
      <c r="R16" s="7">
        <v>226713.78636</v>
      </c>
    </row>
    <row r="17" spans="1:22" ht="15" thickBot="1" x14ac:dyDescent="0.25">
      <c r="A17" s="3">
        <v>2019</v>
      </c>
      <c r="B17" s="4">
        <v>91763769.689618096</v>
      </c>
      <c r="C17" s="4">
        <v>204666994.45811501</v>
      </c>
      <c r="D17" s="4">
        <v>138718568.28867701</v>
      </c>
      <c r="E17" s="4">
        <v>2034.95736748277</v>
      </c>
      <c r="F17" s="4">
        <v>25423.3480555852</v>
      </c>
      <c r="G17" s="4">
        <v>23116.322510000002</v>
      </c>
      <c r="H17" s="4">
        <v>2035.2240674827699</v>
      </c>
      <c r="I17" s="4">
        <v>25425.717855585201</v>
      </c>
      <c r="J17" s="4">
        <v>23118.33481</v>
      </c>
      <c r="K17" s="3">
        <v>2019</v>
      </c>
      <c r="L17" s="4">
        <v>176741142.54133299</v>
      </c>
      <c r="M17" s="4">
        <v>209037945.27890399</v>
      </c>
      <c r="N17" s="4">
        <v>251849470.796615</v>
      </c>
      <c r="O17" s="4">
        <v>275047.78848466702</v>
      </c>
      <c r="P17" s="4">
        <v>212613.769435097</v>
      </c>
      <c r="Q17" s="4">
        <v>268396.82335847599</v>
      </c>
      <c r="R17" s="4">
        <v>232764.49052699999</v>
      </c>
    </row>
    <row r="18" spans="1:22" ht="15" thickBot="1" x14ac:dyDescent="0.25">
      <c r="A18" s="6">
        <v>2020</v>
      </c>
      <c r="B18" s="7">
        <v>98466879.561470002</v>
      </c>
      <c r="C18" s="7">
        <v>195503806.019719</v>
      </c>
      <c r="D18" s="7">
        <v>148663296.906082</v>
      </c>
      <c r="E18" s="7">
        <v>2053.4437081479</v>
      </c>
      <c r="F18" s="7">
        <v>27018.8138266799</v>
      </c>
      <c r="G18" s="7">
        <v>22336.320621999999</v>
      </c>
      <c r="H18" s="7">
        <v>2052.5757081479001</v>
      </c>
      <c r="I18" s="7">
        <v>26990.696347679899</v>
      </c>
      <c r="J18" s="7">
        <v>22338.306956</v>
      </c>
      <c r="K18" s="6">
        <v>2020</v>
      </c>
      <c r="L18" s="7">
        <v>186295355.581305</v>
      </c>
      <c r="M18" s="7">
        <v>206577582.302513</v>
      </c>
      <c r="N18" s="7">
        <v>259618169.814024</v>
      </c>
      <c r="O18" s="7">
        <v>276980.03353676101</v>
      </c>
      <c r="P18" s="7">
        <v>211249.87900083701</v>
      </c>
      <c r="Q18" s="7">
        <v>270741.58050469198</v>
      </c>
      <c r="R18" s="7">
        <v>241806.42163699999</v>
      </c>
      <c r="T18" s="8"/>
      <c r="U18" s="8"/>
      <c r="V18" s="8"/>
    </row>
    <row r="20" spans="1:22" x14ac:dyDescent="0.2">
      <c r="N20" s="8"/>
    </row>
    <row r="21" spans="1:22" x14ac:dyDescent="0.2">
      <c r="A21" t="s">
        <v>222</v>
      </c>
      <c r="B21" s="8"/>
      <c r="C21" s="9"/>
      <c r="E21" s="8"/>
      <c r="F21" s="9"/>
      <c r="L21" s="8"/>
      <c r="N21" s="8"/>
      <c r="O21" s="8"/>
    </row>
    <row r="22" spans="1:22" x14ac:dyDescent="0.2">
      <c r="N22" s="8"/>
    </row>
    <row r="23" spans="1:22" ht="15.75" customHeight="1" x14ac:dyDescent="0.2">
      <c r="N23" s="8"/>
    </row>
    <row r="24" spans="1:22" x14ac:dyDescent="0.2">
      <c r="B24" s="9"/>
      <c r="C24" s="9"/>
      <c r="D24" s="9"/>
      <c r="E24" s="10"/>
      <c r="F24" s="10"/>
      <c r="G24" s="10"/>
      <c r="N24" s="8"/>
    </row>
    <row r="25" spans="1:22" x14ac:dyDescent="0.2">
      <c r="N25" s="8"/>
    </row>
    <row r="26" spans="1:22" x14ac:dyDescent="0.2">
      <c r="N26" s="8"/>
    </row>
    <row r="27" spans="1:22" x14ac:dyDescent="0.2">
      <c r="N27" s="8"/>
    </row>
    <row r="28" spans="1:22" x14ac:dyDescent="0.2">
      <c r="N28" s="8"/>
    </row>
    <row r="29" spans="1:22" x14ac:dyDescent="0.2">
      <c r="N29" s="8"/>
    </row>
    <row r="30" spans="1:22" x14ac:dyDescent="0.2">
      <c r="N30" s="8"/>
    </row>
    <row r="31" spans="1:22" x14ac:dyDescent="0.2">
      <c r="N31" s="8"/>
    </row>
    <row r="32" spans="1:22" x14ac:dyDescent="0.2">
      <c r="N32" s="8"/>
    </row>
  </sheetData>
  <mergeCells count="9">
    <mergeCell ref="L5:N5"/>
    <mergeCell ref="P5:R5"/>
    <mergeCell ref="L4:R4"/>
    <mergeCell ref="B3:J3"/>
    <mergeCell ref="L3:R3"/>
    <mergeCell ref="B4:J4"/>
    <mergeCell ref="B5:D5"/>
    <mergeCell ref="E5:G5"/>
    <mergeCell ref="H5:J5"/>
  </mergeCells>
  <pageMargins left="0.7" right="0.7" top="0.75" bottom="0.75" header="0.3" footer="0.3"/>
  <pageSetup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autoPageBreaks="0"/>
  </sheetPr>
  <dimension ref="A2:D39"/>
  <sheetViews>
    <sheetView zoomScaleNormal="100" workbookViewId="0">
      <selection activeCell="A39" sqref="A39"/>
    </sheetView>
  </sheetViews>
  <sheetFormatPr defaultRowHeight="14.25" x14ac:dyDescent="0.2"/>
  <cols>
    <col min="1" max="1" width="58.77734375" customWidth="1"/>
    <col min="2" max="2" width="13.21875" customWidth="1"/>
    <col min="3" max="3" width="12.21875" bestFit="1" customWidth="1"/>
    <col min="4" max="14" width="12.109375" customWidth="1"/>
    <col min="15" max="15" width="11.88671875" bestFit="1" customWidth="1"/>
  </cols>
  <sheetData>
    <row r="2" spans="1:4" ht="15" thickBot="1" x14ac:dyDescent="0.25"/>
    <row r="3" spans="1:4" ht="24.95" customHeight="1" thickBot="1" x14ac:dyDescent="0.25">
      <c r="A3" s="70" t="s">
        <v>144</v>
      </c>
      <c r="B3" s="71"/>
      <c r="C3" s="71"/>
      <c r="D3" s="72"/>
    </row>
    <row r="4" spans="1:4" ht="20.100000000000001" customHeight="1" thickBot="1" x14ac:dyDescent="0.25">
      <c r="A4" s="21" t="s">
        <v>80</v>
      </c>
      <c r="B4" s="21" t="s">
        <v>79</v>
      </c>
      <c r="C4" s="21" t="s">
        <v>77</v>
      </c>
      <c r="D4" s="21" t="s">
        <v>162</v>
      </c>
    </row>
    <row r="5" spans="1:4" ht="15" customHeight="1" thickBot="1" x14ac:dyDescent="0.25">
      <c r="A5" s="28" t="s">
        <v>82</v>
      </c>
      <c r="B5" s="19" t="s">
        <v>81</v>
      </c>
      <c r="C5" s="19">
        <v>1</v>
      </c>
      <c r="D5" s="19">
        <v>10068082281.278299</v>
      </c>
    </row>
    <row r="6" spans="1:4" ht="15" customHeight="1" thickBot="1" x14ac:dyDescent="0.25">
      <c r="A6" s="29" t="s">
        <v>83</v>
      </c>
      <c r="B6" s="16" t="s">
        <v>81</v>
      </c>
      <c r="C6" s="16">
        <v>2</v>
      </c>
      <c r="D6" s="16">
        <v>6345492094.2817202</v>
      </c>
    </row>
    <row r="7" spans="1:4" ht="15" customHeight="1" thickBot="1" x14ac:dyDescent="0.25">
      <c r="A7" s="28" t="s">
        <v>84</v>
      </c>
      <c r="B7" s="19" t="s">
        <v>81</v>
      </c>
      <c r="C7" s="19">
        <v>3</v>
      </c>
      <c r="D7" s="19">
        <v>10023900491.0891</v>
      </c>
    </row>
    <row r="8" spans="1:4" ht="15" customHeight="1" thickBot="1" x14ac:dyDescent="0.25">
      <c r="A8" s="29" t="s">
        <v>85</v>
      </c>
      <c r="B8" s="16" t="s">
        <v>81</v>
      </c>
      <c r="C8" s="16">
        <v>4</v>
      </c>
      <c r="D8" s="16">
        <v>6390648895.3178701</v>
      </c>
    </row>
    <row r="9" spans="1:4" ht="15" customHeight="1" thickBot="1" x14ac:dyDescent="0.25">
      <c r="A9" s="28" t="s">
        <v>86</v>
      </c>
      <c r="B9" s="19" t="s">
        <v>81</v>
      </c>
      <c r="C9" s="19">
        <v>5</v>
      </c>
      <c r="D9" s="19">
        <v>995870774.18094003</v>
      </c>
    </row>
    <row r="10" spans="1:4" ht="15" customHeight="1" thickBot="1" x14ac:dyDescent="0.25">
      <c r="A10" s="29" t="s">
        <v>133</v>
      </c>
      <c r="B10" s="16" t="s">
        <v>81</v>
      </c>
      <c r="C10" s="16">
        <v>6</v>
      </c>
      <c r="D10" s="16">
        <v>723133439.69104505</v>
      </c>
    </row>
    <row r="11" spans="1:4" ht="15" customHeight="1" thickBot="1" x14ac:dyDescent="0.25">
      <c r="A11" s="28" t="s">
        <v>88</v>
      </c>
      <c r="B11" s="19" t="s">
        <v>81</v>
      </c>
      <c r="C11" s="19">
        <v>7</v>
      </c>
      <c r="D11" s="19">
        <v>81238132.357892007</v>
      </c>
    </row>
    <row r="12" spans="1:4" ht="15" customHeight="1" thickBot="1" x14ac:dyDescent="0.25">
      <c r="A12" s="29" t="s">
        <v>89</v>
      </c>
      <c r="B12" s="16" t="s">
        <v>81</v>
      </c>
      <c r="C12" s="16">
        <v>8</v>
      </c>
      <c r="D12" s="16">
        <v>1800242369.29024</v>
      </c>
    </row>
    <row r="13" spans="1:4" ht="15" customHeight="1" thickBot="1" x14ac:dyDescent="0.25">
      <c r="A13" s="28" t="s">
        <v>90</v>
      </c>
      <c r="B13" s="19" t="s">
        <v>81</v>
      </c>
      <c r="C13" s="19">
        <v>9</v>
      </c>
      <c r="D13" s="19">
        <v>8190891280.8880501</v>
      </c>
    </row>
    <row r="14" spans="1:4" ht="15" customHeight="1" thickBot="1" x14ac:dyDescent="0.25">
      <c r="A14" s="29" t="s">
        <v>92</v>
      </c>
      <c r="B14" s="16" t="s">
        <v>91</v>
      </c>
      <c r="C14" s="16">
        <v>10</v>
      </c>
      <c r="D14" s="16">
        <v>6606815450.2424898</v>
      </c>
    </row>
    <row r="15" spans="1:4" ht="15" customHeight="1" thickBot="1" x14ac:dyDescent="0.25">
      <c r="A15" s="28" t="s">
        <v>93</v>
      </c>
      <c r="B15" s="19" t="s">
        <v>91</v>
      </c>
      <c r="C15" s="19">
        <v>11</v>
      </c>
      <c r="D15" s="19">
        <v>4192250488.2743602</v>
      </c>
    </row>
    <row r="16" spans="1:4" ht="15" customHeight="1" thickBot="1" x14ac:dyDescent="0.25">
      <c r="A16" s="29" t="s">
        <v>94</v>
      </c>
      <c r="B16" s="16" t="s">
        <v>91</v>
      </c>
      <c r="C16" s="16">
        <v>12</v>
      </c>
      <c r="D16" s="16">
        <v>6244082646.4349804</v>
      </c>
    </row>
    <row r="17" spans="1:4" ht="15" customHeight="1" thickBot="1" x14ac:dyDescent="0.25">
      <c r="A17" s="28" t="s">
        <v>95</v>
      </c>
      <c r="B17" s="19" t="s">
        <v>91</v>
      </c>
      <c r="C17" s="19">
        <v>13</v>
      </c>
      <c r="D17" s="19">
        <v>4596785762.90973</v>
      </c>
    </row>
    <row r="18" spans="1:4" ht="15" customHeight="1" thickBot="1" x14ac:dyDescent="0.25">
      <c r="A18" s="29" t="s">
        <v>96</v>
      </c>
      <c r="B18" s="16" t="s">
        <v>91</v>
      </c>
      <c r="C18" s="16">
        <v>14</v>
      </c>
      <c r="D18" s="16">
        <v>1120654711.1626</v>
      </c>
    </row>
    <row r="19" spans="1:4" ht="15" customHeight="1" thickBot="1" x14ac:dyDescent="0.25">
      <c r="A19" s="28" t="s">
        <v>97</v>
      </c>
      <c r="B19" s="19" t="s">
        <v>91</v>
      </c>
      <c r="C19" s="19">
        <v>15</v>
      </c>
      <c r="D19" s="19">
        <v>1568230270.0786099</v>
      </c>
    </row>
    <row r="20" spans="1:4" ht="15" customHeight="1" thickBot="1" x14ac:dyDescent="0.25">
      <c r="A20" s="29" t="s">
        <v>98</v>
      </c>
      <c r="B20" s="16" t="s">
        <v>91</v>
      </c>
      <c r="C20" s="16">
        <v>16</v>
      </c>
      <c r="D20" s="16">
        <v>752787307.19925797</v>
      </c>
    </row>
    <row r="21" spans="1:4" ht="15" customHeight="1" thickBot="1" x14ac:dyDescent="0.25">
      <c r="A21" s="28" t="s">
        <v>99</v>
      </c>
      <c r="B21" s="19" t="s">
        <v>91</v>
      </c>
      <c r="C21" s="19">
        <v>17</v>
      </c>
      <c r="D21" s="19">
        <v>7633922825.3049898</v>
      </c>
    </row>
    <row r="22" spans="1:4" ht="15" customHeight="1" thickBot="1" x14ac:dyDescent="0.25">
      <c r="A22" s="29" t="s">
        <v>100</v>
      </c>
      <c r="B22" s="16" t="s">
        <v>91</v>
      </c>
      <c r="C22" s="16">
        <v>18</v>
      </c>
      <c r="D22" s="16">
        <v>161297278.67440799</v>
      </c>
    </row>
    <row r="23" spans="1:4" ht="15" customHeight="1" thickBot="1" x14ac:dyDescent="0.25">
      <c r="A23" s="28" t="s">
        <v>101</v>
      </c>
      <c r="B23" s="19" t="s">
        <v>91</v>
      </c>
      <c r="C23" s="19">
        <v>19</v>
      </c>
      <c r="D23" s="19">
        <v>75812624.353209004</v>
      </c>
    </row>
    <row r="24" spans="1:4" ht="15" customHeight="1" thickBot="1" x14ac:dyDescent="0.25">
      <c r="A24" s="29" t="s">
        <v>102</v>
      </c>
      <c r="B24" s="16" t="s">
        <v>91</v>
      </c>
      <c r="C24" s="16">
        <v>20</v>
      </c>
      <c r="D24" s="16">
        <v>237109918.127527</v>
      </c>
    </row>
    <row r="25" spans="1:4" ht="15" customHeight="1" thickBot="1" x14ac:dyDescent="0.25">
      <c r="A25" s="28" t="s">
        <v>103</v>
      </c>
      <c r="B25" s="19" t="s">
        <v>91</v>
      </c>
      <c r="C25" s="19">
        <v>21</v>
      </c>
      <c r="D25" s="19">
        <v>-520140496.17303002</v>
      </c>
    </row>
    <row r="26" spans="1:4" ht="15" customHeight="1" thickBot="1" x14ac:dyDescent="0.25">
      <c r="A26" s="29" t="s">
        <v>104</v>
      </c>
      <c r="B26" s="16" t="s">
        <v>91</v>
      </c>
      <c r="C26" s="16">
        <v>22</v>
      </c>
      <c r="D26" s="16">
        <v>319858503.35104901</v>
      </c>
    </row>
    <row r="27" spans="1:4" ht="15" customHeight="1" thickBot="1" x14ac:dyDescent="0.25">
      <c r="A27" s="28" t="s">
        <v>134</v>
      </c>
      <c r="B27" s="19" t="s">
        <v>81</v>
      </c>
      <c r="C27" s="19">
        <v>23</v>
      </c>
      <c r="D27" s="19">
        <v>7052845674.8830299</v>
      </c>
    </row>
    <row r="28" spans="1:4" ht="15" customHeight="1" thickBot="1" x14ac:dyDescent="0.25">
      <c r="A28" s="29" t="s">
        <v>135</v>
      </c>
      <c r="B28" s="16" t="s">
        <v>81</v>
      </c>
      <c r="C28" s="16">
        <v>24</v>
      </c>
      <c r="D28" s="16">
        <v>2717564143.7604699</v>
      </c>
    </row>
    <row r="29" spans="1:4" ht="15" customHeight="1" thickBot="1" x14ac:dyDescent="0.25">
      <c r="A29" s="28" t="s">
        <v>136</v>
      </c>
      <c r="B29" s="19" t="s">
        <v>81</v>
      </c>
      <c r="C29" s="19">
        <v>25</v>
      </c>
      <c r="D29" s="19">
        <v>1254216124.2977901</v>
      </c>
    </row>
    <row r="30" spans="1:4" ht="15" customHeight="1" thickBot="1" x14ac:dyDescent="0.25">
      <c r="A30" s="29" t="s">
        <v>137</v>
      </c>
      <c r="B30" s="16" t="s">
        <v>81</v>
      </c>
      <c r="C30" s="16">
        <v>26</v>
      </c>
      <c r="D30" s="16">
        <v>2190510049.9224801</v>
      </c>
    </row>
    <row r="31" spans="1:4" ht="15" customHeight="1" thickBot="1" x14ac:dyDescent="0.25">
      <c r="A31" s="28" t="s">
        <v>138</v>
      </c>
      <c r="B31" s="19" t="s">
        <v>81</v>
      </c>
      <c r="C31" s="19">
        <v>27</v>
      </c>
      <c r="D31" s="19">
        <v>197217472.295921</v>
      </c>
    </row>
    <row r="32" spans="1:4" ht="15" customHeight="1" thickBot="1" x14ac:dyDescent="0.25">
      <c r="A32" s="29" t="s">
        <v>139</v>
      </c>
      <c r="B32" s="16" t="s">
        <v>81</v>
      </c>
      <c r="C32" s="16">
        <v>28</v>
      </c>
      <c r="D32" s="16">
        <v>490648915.71304399</v>
      </c>
    </row>
    <row r="33" spans="1:4" ht="15" customHeight="1" thickBot="1" x14ac:dyDescent="0.25">
      <c r="A33" s="28" t="s">
        <v>140</v>
      </c>
      <c r="B33" s="19" t="s">
        <v>91</v>
      </c>
      <c r="C33" s="19">
        <v>29</v>
      </c>
      <c r="D33" s="19">
        <v>754014219.48669696</v>
      </c>
    </row>
    <row r="34" spans="1:4" ht="15" customHeight="1" thickBot="1" x14ac:dyDescent="0.25">
      <c r="A34" s="29" t="s">
        <v>141</v>
      </c>
      <c r="B34" s="16" t="s">
        <v>91</v>
      </c>
      <c r="C34" s="16">
        <v>30</v>
      </c>
      <c r="D34" s="16">
        <v>1549633631.65381</v>
      </c>
    </row>
    <row r="35" spans="1:4" ht="15" customHeight="1" thickBot="1" x14ac:dyDescent="0.25">
      <c r="A35" s="28" t="s">
        <v>142</v>
      </c>
      <c r="B35" s="19" t="s">
        <v>91</v>
      </c>
      <c r="C35" s="19">
        <v>31</v>
      </c>
      <c r="D35" s="19">
        <v>1008501992.15277</v>
      </c>
    </row>
    <row r="36" spans="1:4" ht="15" customHeight="1" thickBot="1" x14ac:dyDescent="0.25">
      <c r="A36" s="29" t="s">
        <v>143</v>
      </c>
      <c r="B36" s="16" t="s">
        <v>91</v>
      </c>
      <c r="C36" s="16">
        <v>32</v>
      </c>
      <c r="D36" s="16">
        <v>57687954.97811</v>
      </c>
    </row>
    <row r="39" spans="1:4" x14ac:dyDescent="0.2">
      <c r="A39" t="s">
        <v>221</v>
      </c>
    </row>
  </sheetData>
  <mergeCells count="1">
    <mergeCell ref="A3:D3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autoPageBreaks="0"/>
  </sheetPr>
  <dimension ref="A2:K22"/>
  <sheetViews>
    <sheetView zoomScaleNormal="100" workbookViewId="0">
      <selection activeCell="A17" sqref="A17"/>
    </sheetView>
  </sheetViews>
  <sheetFormatPr defaultRowHeight="14.25" x14ac:dyDescent="0.2"/>
  <cols>
    <col min="1" max="1" width="20.77734375" customWidth="1"/>
    <col min="2" max="6" width="14.21875" customWidth="1"/>
    <col min="7" max="7" width="12.88671875" customWidth="1"/>
    <col min="8" max="8" width="6.6640625" bestFit="1" customWidth="1"/>
    <col min="9" max="9" width="12.33203125" bestFit="1" customWidth="1"/>
    <col min="10" max="10" width="13.109375" bestFit="1" customWidth="1"/>
  </cols>
  <sheetData>
    <row r="2" spans="1:11" ht="15" thickBot="1" x14ac:dyDescent="0.25"/>
    <row r="3" spans="1:11" ht="24.95" customHeight="1" thickBot="1" x14ac:dyDescent="0.25">
      <c r="A3" s="70" t="s">
        <v>158</v>
      </c>
      <c r="B3" s="71"/>
      <c r="C3" s="71"/>
      <c r="D3" s="71"/>
      <c r="E3" s="71"/>
      <c r="F3" s="71"/>
      <c r="G3" s="72"/>
    </row>
    <row r="4" spans="1:11" ht="20.100000000000001" customHeight="1" thickBot="1" x14ac:dyDescent="0.25">
      <c r="A4" s="21" t="s">
        <v>59</v>
      </c>
      <c r="B4" s="14">
        <v>2015</v>
      </c>
      <c r="C4" s="13">
        <v>2016</v>
      </c>
      <c r="D4" s="14">
        <v>2017</v>
      </c>
      <c r="E4" s="14">
        <v>2018</v>
      </c>
      <c r="F4" s="14">
        <v>2019</v>
      </c>
      <c r="G4" s="14">
        <v>2020</v>
      </c>
    </row>
    <row r="5" spans="1:11" ht="15" customHeight="1" thickBot="1" x14ac:dyDescent="0.25">
      <c r="A5" s="5" t="s">
        <v>7</v>
      </c>
      <c r="B5" s="15">
        <v>6058</v>
      </c>
      <c r="C5" s="15">
        <v>6217</v>
      </c>
      <c r="D5" s="15">
        <v>5988</v>
      </c>
      <c r="E5" s="15">
        <v>5783</v>
      </c>
      <c r="F5" s="15">
        <v>5903</v>
      </c>
      <c r="G5" s="15">
        <v>6056</v>
      </c>
      <c r="H5" s="17"/>
      <c r="I5" s="17"/>
      <c r="J5" s="9"/>
      <c r="K5" s="17"/>
    </row>
    <row r="6" spans="1:11" ht="15" customHeight="1" thickBot="1" x14ac:dyDescent="0.25">
      <c r="A6" s="6" t="s">
        <v>8</v>
      </c>
      <c r="B6" s="16">
        <v>3107</v>
      </c>
      <c r="C6" s="16">
        <v>2956</v>
      </c>
      <c r="D6" s="16">
        <v>2387</v>
      </c>
      <c r="E6" s="16">
        <v>3419</v>
      </c>
      <c r="F6" s="16">
        <v>2763</v>
      </c>
      <c r="G6" s="16">
        <v>2637.6691000000001</v>
      </c>
      <c r="H6" s="17"/>
      <c r="I6" s="17"/>
      <c r="K6" s="17"/>
    </row>
    <row r="7" spans="1:11" ht="15" customHeight="1" x14ac:dyDescent="0.2">
      <c r="K7" s="17"/>
    </row>
    <row r="8" spans="1:11" ht="15" customHeight="1" x14ac:dyDescent="0.2">
      <c r="B8" s="26"/>
      <c r="C8" s="26"/>
      <c r="D8" s="26"/>
      <c r="E8" s="26"/>
      <c r="F8" s="26"/>
      <c r="G8" s="26"/>
      <c r="H8" s="26"/>
      <c r="K8" s="17"/>
    </row>
    <row r="9" spans="1:11" ht="15" customHeight="1" x14ac:dyDescent="0.2">
      <c r="B9" s="26"/>
      <c r="C9" s="26"/>
      <c r="D9" s="26"/>
      <c r="E9" s="26"/>
      <c r="F9" s="26"/>
      <c r="H9" s="26"/>
    </row>
    <row r="10" spans="1:11" ht="15" customHeight="1" thickBot="1" x14ac:dyDescent="0.25">
      <c r="B10" s="23"/>
      <c r="C10" s="23"/>
      <c r="D10" s="23"/>
      <c r="E10" s="23"/>
      <c r="F10" s="23"/>
      <c r="G10" s="23"/>
      <c r="H10" s="24"/>
      <c r="K10" s="17"/>
    </row>
    <row r="11" spans="1:11" ht="24.95" customHeight="1" thickBot="1" x14ac:dyDescent="0.25">
      <c r="A11" s="70" t="s">
        <v>159</v>
      </c>
      <c r="B11" s="71"/>
      <c r="C11" s="71"/>
      <c r="D11" s="71"/>
      <c r="E11" s="71"/>
      <c r="F11" s="71"/>
      <c r="G11" s="72"/>
    </row>
    <row r="12" spans="1:11" ht="20.100000000000001" customHeight="1" thickBot="1" x14ac:dyDescent="0.25">
      <c r="A12" s="21" t="s">
        <v>59</v>
      </c>
      <c r="B12" s="14">
        <v>2015</v>
      </c>
      <c r="C12" s="13">
        <v>2016</v>
      </c>
      <c r="D12" s="14">
        <v>2017</v>
      </c>
      <c r="E12" s="14">
        <v>2018</v>
      </c>
      <c r="F12" s="14">
        <v>2019</v>
      </c>
      <c r="G12" s="14">
        <v>2020</v>
      </c>
    </row>
    <row r="13" spans="1:11" ht="15" customHeight="1" thickBot="1" x14ac:dyDescent="0.25">
      <c r="A13" s="5" t="s">
        <v>7</v>
      </c>
      <c r="B13" s="15">
        <v>305687212.76999938</v>
      </c>
      <c r="C13" s="15">
        <v>333429508.92630041</v>
      </c>
      <c r="D13" s="15">
        <v>340249108.93439859</v>
      </c>
      <c r="E13" s="15">
        <v>327285001.65778428</v>
      </c>
      <c r="F13" s="15">
        <v>335936479.12564254</v>
      </c>
      <c r="G13" s="15">
        <v>341229418.71481389</v>
      </c>
      <c r="H13" s="17"/>
      <c r="I13" s="17"/>
      <c r="J13" s="9"/>
    </row>
    <row r="14" spans="1:11" ht="15" customHeight="1" thickBot="1" x14ac:dyDescent="0.25">
      <c r="A14" s="6" t="s">
        <v>8</v>
      </c>
      <c r="B14" s="16">
        <v>31010911.160000011</v>
      </c>
      <c r="C14" s="16">
        <v>29345156.140000001</v>
      </c>
      <c r="D14" s="16">
        <v>29689895.34999999</v>
      </c>
      <c r="E14" s="16">
        <v>30578136.186015002</v>
      </c>
      <c r="F14" s="16">
        <v>24247348.237529997</v>
      </c>
      <c r="G14" s="16">
        <v>32250675.095947988</v>
      </c>
      <c r="H14" s="17"/>
      <c r="I14" s="17"/>
    </row>
    <row r="15" spans="1:11" ht="15" customHeight="1" x14ac:dyDescent="0.2"/>
    <row r="16" spans="1:11" ht="15" customHeight="1" x14ac:dyDescent="0.2">
      <c r="B16" s="26"/>
      <c r="C16" s="26"/>
      <c r="D16" s="26"/>
      <c r="E16" s="26"/>
      <c r="F16" s="26"/>
      <c r="G16" s="26"/>
      <c r="H16" s="26"/>
    </row>
    <row r="17" spans="1:10" x14ac:dyDescent="0.2">
      <c r="A17" t="s">
        <v>169</v>
      </c>
      <c r="B17" s="26"/>
      <c r="C17" s="26"/>
      <c r="D17" s="26"/>
      <c r="E17" s="26"/>
      <c r="F17" s="26"/>
      <c r="H17" s="26"/>
      <c r="J17" s="17"/>
    </row>
    <row r="18" spans="1:10" x14ac:dyDescent="0.2">
      <c r="C18" s="23"/>
      <c r="D18" s="23"/>
      <c r="E18" s="23"/>
      <c r="F18" s="23"/>
      <c r="G18" s="23"/>
      <c r="H18" s="23"/>
    </row>
    <row r="20" spans="1:10" x14ac:dyDescent="0.2">
      <c r="J20" s="17"/>
    </row>
    <row r="21" spans="1:10" x14ac:dyDescent="0.2">
      <c r="J21" s="17"/>
    </row>
    <row r="22" spans="1:10" x14ac:dyDescent="0.2">
      <c r="J22" s="17"/>
    </row>
  </sheetData>
  <mergeCells count="2">
    <mergeCell ref="A3:G3"/>
    <mergeCell ref="A11:G11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autoPageBreaks="0"/>
  </sheetPr>
  <dimension ref="A2:M34"/>
  <sheetViews>
    <sheetView zoomScaleNormal="100" workbookViewId="0">
      <selection activeCell="A26" sqref="A26"/>
    </sheetView>
  </sheetViews>
  <sheetFormatPr defaultRowHeight="14.25" x14ac:dyDescent="0.2"/>
  <cols>
    <col min="1" max="2" width="25.77734375" customWidth="1"/>
    <col min="3" max="8" width="15.77734375" customWidth="1"/>
    <col min="9" max="9" width="12.109375" customWidth="1"/>
    <col min="10" max="10" width="12.33203125" bestFit="1" customWidth="1"/>
    <col min="12" max="12" width="11" bestFit="1" customWidth="1"/>
  </cols>
  <sheetData>
    <row r="2" spans="1:11" ht="15" thickBot="1" x14ac:dyDescent="0.25"/>
    <row r="3" spans="1:11" ht="24.95" customHeight="1" thickBot="1" x14ac:dyDescent="0.25">
      <c r="A3" s="70" t="s">
        <v>172</v>
      </c>
      <c r="B3" s="71"/>
      <c r="C3" s="71"/>
      <c r="D3" s="71"/>
      <c r="E3" s="71"/>
      <c r="F3" s="71"/>
      <c r="G3" s="71"/>
      <c r="H3" s="72"/>
    </row>
    <row r="4" spans="1:11" ht="20.100000000000001" customHeight="1" thickBot="1" x14ac:dyDescent="0.25">
      <c r="A4" s="2" t="s">
        <v>6</v>
      </c>
      <c r="B4" s="13" t="s">
        <v>60</v>
      </c>
      <c r="C4" s="14">
        <v>2015</v>
      </c>
      <c r="D4" s="13">
        <v>2016</v>
      </c>
      <c r="E4" s="14">
        <v>2017</v>
      </c>
      <c r="F4" s="14">
        <v>2018</v>
      </c>
      <c r="G4" s="14">
        <v>2019</v>
      </c>
      <c r="H4" s="14">
        <v>2020</v>
      </c>
    </row>
    <row r="5" spans="1:11" ht="15" customHeight="1" thickBot="1" x14ac:dyDescent="0.25">
      <c r="A5" s="73" t="s">
        <v>4</v>
      </c>
      <c r="B5" s="3" t="s">
        <v>9</v>
      </c>
      <c r="C5" s="15">
        <v>798</v>
      </c>
      <c r="D5" s="15">
        <v>696</v>
      </c>
      <c r="E5" s="15">
        <v>608</v>
      </c>
      <c r="F5" s="15">
        <v>618</v>
      </c>
      <c r="G5" s="15">
        <v>466</v>
      </c>
      <c r="H5" s="15">
        <v>486</v>
      </c>
      <c r="I5" s="17"/>
      <c r="J5" s="27"/>
    </row>
    <row r="6" spans="1:11" ht="15" customHeight="1" thickBot="1" x14ac:dyDescent="0.25">
      <c r="A6" s="74"/>
      <c r="B6" s="6" t="s">
        <v>11</v>
      </c>
      <c r="C6" s="16">
        <v>257</v>
      </c>
      <c r="D6" s="16">
        <v>266</v>
      </c>
      <c r="E6" s="16">
        <v>290</v>
      </c>
      <c r="F6" s="16">
        <v>299</v>
      </c>
      <c r="G6" s="16">
        <v>265</v>
      </c>
      <c r="H6" s="16">
        <v>215</v>
      </c>
      <c r="I6" s="17"/>
      <c r="J6" s="27"/>
    </row>
    <row r="7" spans="1:11" ht="15" customHeight="1" thickBot="1" x14ac:dyDescent="0.25">
      <c r="A7" s="75"/>
      <c r="B7" s="3" t="s">
        <v>10</v>
      </c>
      <c r="C7" s="15">
        <v>1138</v>
      </c>
      <c r="D7" s="15">
        <v>1180</v>
      </c>
      <c r="E7" s="15">
        <v>1277</v>
      </c>
      <c r="F7" s="15">
        <v>1189</v>
      </c>
      <c r="G7" s="15">
        <v>1304</v>
      </c>
      <c r="H7" s="15">
        <v>1263</v>
      </c>
      <c r="I7" s="17"/>
      <c r="J7" s="27"/>
    </row>
    <row r="8" spans="1:11" ht="15" customHeight="1" thickBot="1" x14ac:dyDescent="0.25">
      <c r="A8" s="73" t="s">
        <v>5</v>
      </c>
      <c r="B8" s="6" t="s">
        <v>9</v>
      </c>
      <c r="C8" s="16">
        <v>1086</v>
      </c>
      <c r="D8" s="16">
        <v>1104</v>
      </c>
      <c r="E8" s="16">
        <v>946</v>
      </c>
      <c r="F8" s="16">
        <v>849</v>
      </c>
      <c r="G8" s="16">
        <v>819</v>
      </c>
      <c r="H8" s="16">
        <v>616</v>
      </c>
      <c r="I8" s="17"/>
      <c r="J8" s="27"/>
    </row>
    <row r="9" spans="1:11" ht="15" customHeight="1" thickBot="1" x14ac:dyDescent="0.25">
      <c r="A9" s="74"/>
      <c r="B9" s="3" t="s">
        <v>11</v>
      </c>
      <c r="C9" s="15">
        <v>561</v>
      </c>
      <c r="D9" s="15">
        <v>642</v>
      </c>
      <c r="E9" s="15">
        <v>523</v>
      </c>
      <c r="F9" s="15">
        <v>548</v>
      </c>
      <c r="G9" s="15">
        <v>403</v>
      </c>
      <c r="H9" s="15">
        <v>305</v>
      </c>
      <c r="I9" s="17"/>
      <c r="J9" s="27"/>
    </row>
    <row r="10" spans="1:11" ht="15" customHeight="1" thickBot="1" x14ac:dyDescent="0.25">
      <c r="A10" s="75"/>
      <c r="B10" s="6" t="s">
        <v>10</v>
      </c>
      <c r="C10" s="16">
        <v>1818</v>
      </c>
      <c r="D10" s="16">
        <v>1942</v>
      </c>
      <c r="E10" s="16">
        <v>1946</v>
      </c>
      <c r="F10" s="16">
        <v>1806</v>
      </c>
      <c r="G10" s="16">
        <v>1935</v>
      </c>
      <c r="H10" s="16">
        <v>1769</v>
      </c>
      <c r="I10" s="17"/>
      <c r="J10" s="17"/>
      <c r="K10" s="17"/>
    </row>
    <row r="11" spans="1:11" x14ac:dyDescent="0.2">
      <c r="C11" s="42"/>
      <c r="D11" s="42"/>
      <c r="E11" s="42"/>
      <c r="F11" s="42"/>
      <c r="G11" s="42"/>
      <c r="H11" s="42"/>
    </row>
    <row r="12" spans="1:11" x14ac:dyDescent="0.2">
      <c r="C12" s="26"/>
      <c r="D12" s="26"/>
      <c r="E12" s="26"/>
      <c r="F12" s="26"/>
      <c r="G12" s="26"/>
    </row>
    <row r="13" spans="1:11" x14ac:dyDescent="0.2">
      <c r="C13" s="26"/>
      <c r="D13" s="26"/>
      <c r="E13" s="26"/>
      <c r="F13" s="26"/>
      <c r="G13" s="26"/>
    </row>
    <row r="14" spans="1:11" ht="15" thickBot="1" x14ac:dyDescent="0.25"/>
    <row r="15" spans="1:11" ht="24.95" customHeight="1" thickBot="1" x14ac:dyDescent="0.25">
      <c r="A15" s="70" t="s">
        <v>173</v>
      </c>
      <c r="B15" s="71"/>
      <c r="C15" s="71"/>
      <c r="D15" s="71"/>
      <c r="E15" s="71"/>
      <c r="F15" s="71"/>
      <c r="G15" s="71"/>
      <c r="H15" s="72"/>
    </row>
    <row r="16" spans="1:11" ht="20.100000000000001" customHeight="1" thickBot="1" x14ac:dyDescent="0.25">
      <c r="A16" s="2" t="s">
        <v>6</v>
      </c>
      <c r="B16" s="13" t="s">
        <v>60</v>
      </c>
      <c r="C16" s="14">
        <v>2015</v>
      </c>
      <c r="D16" s="13">
        <v>2016</v>
      </c>
      <c r="E16" s="14">
        <v>2017</v>
      </c>
      <c r="F16" s="14">
        <v>2018</v>
      </c>
      <c r="G16" s="14">
        <v>2019</v>
      </c>
      <c r="H16" s="14">
        <v>2020</v>
      </c>
    </row>
    <row r="17" spans="1:13" ht="15" customHeight="1" thickBot="1" x14ac:dyDescent="0.25">
      <c r="A17" s="73" t="s">
        <v>4</v>
      </c>
      <c r="B17" s="3" t="s">
        <v>9</v>
      </c>
      <c r="C17" s="15">
        <v>20215092.910000004</v>
      </c>
      <c r="D17" s="15">
        <v>18286869.050000016</v>
      </c>
      <c r="E17" s="15">
        <v>19039132.210000008</v>
      </c>
      <c r="F17" s="15">
        <v>19473533.83900198</v>
      </c>
      <c r="G17" s="15">
        <v>13841961.999999996</v>
      </c>
      <c r="H17" s="15">
        <v>16703558.319999995</v>
      </c>
      <c r="I17" s="17"/>
      <c r="L17" s="17"/>
      <c r="M17" s="27"/>
    </row>
    <row r="18" spans="1:13" ht="15" customHeight="1" thickBot="1" x14ac:dyDescent="0.25">
      <c r="A18" s="74"/>
      <c r="B18" s="6" t="s">
        <v>11</v>
      </c>
      <c r="C18" s="16">
        <v>9686403.6600000001</v>
      </c>
      <c r="D18" s="16">
        <v>10176652.140000002</v>
      </c>
      <c r="E18" s="16">
        <v>11116999.619999994</v>
      </c>
      <c r="F18" s="16">
        <v>11845796.828584006</v>
      </c>
      <c r="G18" s="16">
        <v>8751520.3263140004</v>
      </c>
      <c r="H18" s="16">
        <v>8574616.5200000033</v>
      </c>
      <c r="I18" s="17"/>
      <c r="L18" s="17"/>
      <c r="M18" s="27"/>
    </row>
    <row r="19" spans="1:13" ht="15" customHeight="1" thickBot="1" x14ac:dyDescent="0.25">
      <c r="A19" s="75"/>
      <c r="B19" s="3" t="s">
        <v>10</v>
      </c>
      <c r="C19" s="15">
        <v>117875096.99000002</v>
      </c>
      <c r="D19" s="15">
        <v>117097725.77629997</v>
      </c>
      <c r="E19" s="15">
        <v>143829577.05780026</v>
      </c>
      <c r="F19" s="15">
        <v>135117245.71000019</v>
      </c>
      <c r="G19" s="15">
        <v>150259292.2199989</v>
      </c>
      <c r="H19" s="15">
        <v>144345678.34439918</v>
      </c>
      <c r="I19" s="17"/>
      <c r="L19" s="17"/>
      <c r="M19" s="27"/>
    </row>
    <row r="20" spans="1:13" ht="15" customHeight="1" thickBot="1" x14ac:dyDescent="0.25">
      <c r="A20" s="73" t="s">
        <v>5</v>
      </c>
      <c r="B20" s="6" t="s">
        <v>9</v>
      </c>
      <c r="C20" s="16">
        <v>21302314.939999986</v>
      </c>
      <c r="D20" s="16">
        <v>22601251.42000002</v>
      </c>
      <c r="E20" s="16">
        <v>18268011.800000008</v>
      </c>
      <c r="F20" s="16">
        <v>16950236.130000003</v>
      </c>
      <c r="G20" s="16">
        <v>18467909.389999993</v>
      </c>
      <c r="H20" s="16">
        <v>14072185.929999992</v>
      </c>
      <c r="I20" s="17"/>
      <c r="L20" s="17"/>
      <c r="M20" s="9"/>
    </row>
    <row r="21" spans="1:13" ht="15" customHeight="1" thickBot="1" x14ac:dyDescent="0.25">
      <c r="A21" s="74"/>
      <c r="B21" s="3" t="s">
        <v>11</v>
      </c>
      <c r="C21" s="15">
        <v>15973283.730000002</v>
      </c>
      <c r="D21" s="15">
        <v>18401971.530000012</v>
      </c>
      <c r="E21" s="15">
        <v>15887261.32</v>
      </c>
      <c r="F21" s="15">
        <v>16809266.620000001</v>
      </c>
      <c r="G21" s="15">
        <v>11741956.849330006</v>
      </c>
      <c r="H21" s="15">
        <v>9658279.1484299917</v>
      </c>
      <c r="I21" s="17"/>
      <c r="L21" s="17"/>
      <c r="M21" s="9"/>
    </row>
    <row r="22" spans="1:13" ht="15" customHeight="1" thickBot="1" x14ac:dyDescent="0.25">
      <c r="A22" s="75"/>
      <c r="B22" s="6" t="s">
        <v>10</v>
      </c>
      <c r="C22" s="16">
        <v>110422882.15999985</v>
      </c>
      <c r="D22" s="16">
        <v>133470187.84000012</v>
      </c>
      <c r="E22" s="16">
        <v>119266509.82659991</v>
      </c>
      <c r="F22" s="16">
        <v>115131103.98019896</v>
      </c>
      <c r="G22" s="16">
        <v>118586597.58000012</v>
      </c>
      <c r="H22" s="16">
        <v>125427360.61198601</v>
      </c>
      <c r="I22" s="17"/>
      <c r="J22" s="17"/>
      <c r="L22" s="17"/>
      <c r="M22" s="9"/>
    </row>
    <row r="23" spans="1:13" x14ac:dyDescent="0.2">
      <c r="C23" s="26"/>
      <c r="D23" s="42"/>
      <c r="E23" s="42"/>
      <c r="F23" s="42"/>
      <c r="G23" s="42"/>
      <c r="H23" s="42"/>
    </row>
    <row r="24" spans="1:13" x14ac:dyDescent="0.2">
      <c r="C24" s="26"/>
      <c r="D24" s="26"/>
      <c r="E24" s="26"/>
      <c r="F24" s="26"/>
      <c r="G24" s="26"/>
    </row>
    <row r="25" spans="1:13" x14ac:dyDescent="0.2">
      <c r="A25" t="s">
        <v>219</v>
      </c>
      <c r="C25" s="26"/>
      <c r="D25" s="26"/>
      <c r="E25" s="26"/>
      <c r="F25" s="26"/>
      <c r="G25" s="26"/>
    </row>
    <row r="28" spans="1:13" x14ac:dyDescent="0.2">
      <c r="C28" s="26"/>
      <c r="D28" s="26"/>
      <c r="E28" s="26"/>
      <c r="F28" s="26"/>
      <c r="G28" s="26"/>
      <c r="H28" s="26"/>
      <c r="I28" s="37"/>
    </row>
    <row r="29" spans="1:13" x14ac:dyDescent="0.2">
      <c r="C29" s="26"/>
      <c r="D29" s="26"/>
      <c r="E29" s="26"/>
      <c r="F29" s="26"/>
      <c r="G29" s="26"/>
      <c r="H29" s="26"/>
      <c r="I29" s="37"/>
    </row>
    <row r="30" spans="1:13" x14ac:dyDescent="0.2">
      <c r="C30" s="26"/>
      <c r="D30" s="26"/>
      <c r="E30" s="26"/>
      <c r="F30" s="26"/>
      <c r="G30" s="26"/>
      <c r="H30" s="26"/>
      <c r="I30" s="37"/>
    </row>
    <row r="32" spans="1:13" x14ac:dyDescent="0.2">
      <c r="C32" s="26"/>
      <c r="D32" s="26"/>
      <c r="E32" s="26"/>
      <c r="F32" s="26"/>
      <c r="G32" s="26"/>
      <c r="H32" s="26"/>
      <c r="I32" s="37"/>
    </row>
    <row r="33" spans="3:9" x14ac:dyDescent="0.2">
      <c r="C33" s="26"/>
      <c r="D33" s="26"/>
      <c r="E33" s="26"/>
      <c r="F33" s="26"/>
      <c r="G33" s="26"/>
      <c r="H33" s="26"/>
      <c r="I33" s="37"/>
    </row>
    <row r="34" spans="3:9" x14ac:dyDescent="0.2">
      <c r="C34" s="26"/>
      <c r="D34" s="26"/>
      <c r="E34" s="26"/>
      <c r="F34" s="26"/>
      <c r="G34" s="26"/>
      <c r="H34" s="26"/>
      <c r="I34" s="37"/>
    </row>
  </sheetData>
  <mergeCells count="6">
    <mergeCell ref="A20:A22"/>
    <mergeCell ref="A5:A7"/>
    <mergeCell ref="A8:A10"/>
    <mergeCell ref="A17:A19"/>
    <mergeCell ref="A3:H3"/>
    <mergeCell ref="A15:H15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autoPageBreaks="0"/>
  </sheetPr>
  <dimension ref="A2:T48"/>
  <sheetViews>
    <sheetView topLeftCell="C6" zoomScaleNormal="100" workbookViewId="0">
      <selection activeCell="I12" sqref="I12"/>
    </sheetView>
  </sheetViews>
  <sheetFormatPr defaultRowHeight="14.25" x14ac:dyDescent="0.2"/>
  <cols>
    <col min="1" max="5" width="23.77734375" customWidth="1"/>
    <col min="6" max="6" width="23.77734375" bestFit="1" customWidth="1"/>
    <col min="7" max="7" width="23.77734375" customWidth="1"/>
    <col min="8" max="9" width="11" bestFit="1" customWidth="1"/>
    <col min="10" max="11" width="10" bestFit="1" customWidth="1"/>
    <col min="12" max="12" width="11" bestFit="1" customWidth="1"/>
    <col min="13" max="13" width="10" bestFit="1" customWidth="1"/>
  </cols>
  <sheetData>
    <row r="2" spans="1:20" ht="15" thickBot="1" x14ac:dyDescent="0.25"/>
    <row r="3" spans="1:20" ht="24.95" customHeight="1" thickBot="1" x14ac:dyDescent="0.25">
      <c r="A3" s="70" t="s">
        <v>170</v>
      </c>
      <c r="B3" s="71"/>
      <c r="C3" s="71"/>
      <c r="D3" s="71"/>
      <c r="E3" s="71"/>
      <c r="F3" s="71"/>
      <c r="G3" s="72"/>
    </row>
    <row r="4" spans="1:20" ht="20.100000000000001" customHeight="1" thickBot="1" x14ac:dyDescent="0.25">
      <c r="A4" s="2" t="s">
        <v>6</v>
      </c>
      <c r="B4" s="2" t="s">
        <v>61</v>
      </c>
      <c r="C4" s="2" t="s">
        <v>12</v>
      </c>
      <c r="D4" s="2" t="s">
        <v>13</v>
      </c>
      <c r="E4" s="2" t="s">
        <v>11</v>
      </c>
      <c r="F4" s="2" t="s">
        <v>14</v>
      </c>
      <c r="G4" s="2" t="s">
        <v>15</v>
      </c>
    </row>
    <row r="5" spans="1:20" ht="15" customHeight="1" thickBot="1" x14ac:dyDescent="0.25">
      <c r="A5" s="79" t="s">
        <v>4</v>
      </c>
      <c r="B5" s="2" t="s">
        <v>131</v>
      </c>
      <c r="C5" s="15">
        <v>424</v>
      </c>
      <c r="D5" s="15">
        <v>156</v>
      </c>
      <c r="E5" s="15">
        <v>290</v>
      </c>
      <c r="F5" s="15">
        <v>484</v>
      </c>
      <c r="G5" s="15">
        <v>8</v>
      </c>
      <c r="H5" s="17"/>
      <c r="I5" s="17"/>
      <c r="J5" s="17"/>
      <c r="K5" s="17"/>
      <c r="L5" s="17"/>
      <c r="M5" s="17"/>
      <c r="O5" s="17"/>
      <c r="P5" s="9"/>
      <c r="Q5" s="9"/>
      <c r="R5" s="9"/>
      <c r="S5" s="9"/>
      <c r="T5" s="9"/>
    </row>
    <row r="6" spans="1:20" ht="15" customHeight="1" thickBot="1" x14ac:dyDescent="0.25">
      <c r="A6" s="80"/>
      <c r="B6" s="2" t="s">
        <v>17</v>
      </c>
      <c r="C6" s="16">
        <v>65</v>
      </c>
      <c r="D6" s="16">
        <v>68</v>
      </c>
      <c r="E6" s="16">
        <v>84</v>
      </c>
      <c r="F6" s="16">
        <v>346</v>
      </c>
      <c r="G6" s="16">
        <v>9</v>
      </c>
      <c r="I6" s="9"/>
      <c r="J6" s="9"/>
      <c r="K6" s="9"/>
      <c r="L6" s="9"/>
      <c r="M6" s="9"/>
      <c r="O6" s="17"/>
      <c r="P6" s="9"/>
      <c r="Q6" s="9"/>
      <c r="R6" s="9"/>
      <c r="S6" s="9"/>
      <c r="T6" s="9"/>
    </row>
    <row r="7" spans="1:20" ht="15" customHeight="1" thickBot="1" x14ac:dyDescent="0.25">
      <c r="A7" s="80"/>
      <c r="B7" s="2" t="s">
        <v>18</v>
      </c>
      <c r="C7" s="15">
        <v>32</v>
      </c>
      <c r="D7" s="15">
        <v>37</v>
      </c>
      <c r="E7" s="15">
        <v>45</v>
      </c>
      <c r="F7" s="15">
        <v>254</v>
      </c>
      <c r="G7" s="15">
        <v>7</v>
      </c>
      <c r="O7" s="17"/>
      <c r="P7" s="9"/>
      <c r="Q7" s="9"/>
      <c r="R7" s="9"/>
      <c r="S7" s="9"/>
      <c r="T7" s="9"/>
    </row>
    <row r="8" spans="1:20" ht="15" customHeight="1" thickBot="1" x14ac:dyDescent="0.25">
      <c r="A8" s="81"/>
      <c r="B8" s="2" t="s">
        <v>132</v>
      </c>
      <c r="C8" s="16">
        <v>62</v>
      </c>
      <c r="D8" s="16">
        <v>72</v>
      </c>
      <c r="E8" s="16">
        <v>55</v>
      </c>
      <c r="F8" s="16">
        <v>1400</v>
      </c>
      <c r="G8" s="16">
        <v>26</v>
      </c>
      <c r="O8" s="17"/>
      <c r="P8" s="9"/>
      <c r="Q8" s="9"/>
      <c r="R8" s="9"/>
      <c r="S8" s="9"/>
      <c r="T8" s="9"/>
    </row>
    <row r="9" spans="1:20" ht="15" customHeight="1" thickBot="1" x14ac:dyDescent="0.25">
      <c r="A9" s="73" t="s">
        <v>5</v>
      </c>
      <c r="B9" s="2" t="s">
        <v>131</v>
      </c>
      <c r="C9" s="15">
        <v>633</v>
      </c>
      <c r="D9" s="15">
        <v>383</v>
      </c>
      <c r="E9" s="15">
        <v>436</v>
      </c>
      <c r="F9" s="15">
        <v>1243</v>
      </c>
      <c r="G9" s="15">
        <v>87</v>
      </c>
    </row>
    <row r="10" spans="1:20" ht="15" customHeight="1" thickBot="1" x14ac:dyDescent="0.25">
      <c r="A10" s="74"/>
      <c r="B10" s="2" t="s">
        <v>17</v>
      </c>
      <c r="C10" s="16">
        <v>62</v>
      </c>
      <c r="D10" s="16">
        <v>144</v>
      </c>
      <c r="E10" s="16">
        <v>132</v>
      </c>
      <c r="F10" s="16">
        <v>696</v>
      </c>
      <c r="G10" s="16">
        <v>43</v>
      </c>
    </row>
    <row r="11" spans="1:20" ht="15" customHeight="1" thickBot="1" x14ac:dyDescent="0.25">
      <c r="A11" s="74"/>
      <c r="B11" s="2" t="s">
        <v>18</v>
      </c>
      <c r="C11" s="15">
        <v>37</v>
      </c>
      <c r="D11" s="15">
        <v>70</v>
      </c>
      <c r="E11" s="15">
        <v>57</v>
      </c>
      <c r="F11" s="15">
        <v>419</v>
      </c>
      <c r="G11" s="15">
        <v>33</v>
      </c>
    </row>
    <row r="12" spans="1:20" ht="15" customHeight="1" thickBot="1" x14ac:dyDescent="0.25">
      <c r="A12" s="75"/>
      <c r="B12" s="2" t="s">
        <v>132</v>
      </c>
      <c r="C12" s="16">
        <v>19</v>
      </c>
      <c r="D12" s="16">
        <v>55</v>
      </c>
      <c r="E12" s="16">
        <v>68</v>
      </c>
      <c r="F12" s="16">
        <v>1080</v>
      </c>
      <c r="G12" s="16">
        <v>51</v>
      </c>
      <c r="I12" s="17"/>
    </row>
    <row r="14" spans="1:20" x14ac:dyDescent="0.2">
      <c r="C14" s="17"/>
      <c r="D14" s="17"/>
      <c r="E14" s="17"/>
      <c r="F14" s="17"/>
      <c r="G14" s="17"/>
      <c r="H14" s="22"/>
    </row>
    <row r="15" spans="1:20" x14ac:dyDescent="0.2">
      <c r="C15" s="9"/>
      <c r="D15" s="9"/>
      <c r="E15" s="9"/>
      <c r="F15" s="9"/>
      <c r="G15" s="9"/>
    </row>
    <row r="16" spans="1:20" ht="15" thickBot="1" x14ac:dyDescent="0.25"/>
    <row r="17" spans="1:13" ht="24.95" customHeight="1" thickBot="1" x14ac:dyDescent="0.25">
      <c r="A17" s="70" t="s">
        <v>175</v>
      </c>
      <c r="B17" s="71"/>
      <c r="C17" s="71"/>
      <c r="D17" s="71"/>
      <c r="E17" s="71"/>
      <c r="F17" s="71"/>
      <c r="G17" s="72"/>
    </row>
    <row r="18" spans="1:13" ht="20.100000000000001" customHeight="1" thickBot="1" x14ac:dyDescent="0.25">
      <c r="A18" s="2" t="s">
        <v>6</v>
      </c>
      <c r="B18" s="2" t="s">
        <v>20</v>
      </c>
      <c r="C18" s="2" t="s">
        <v>12</v>
      </c>
      <c r="D18" s="2" t="s">
        <v>13</v>
      </c>
      <c r="E18" s="2" t="s">
        <v>11</v>
      </c>
      <c r="F18" s="2" t="s">
        <v>14</v>
      </c>
      <c r="G18" s="2" t="s">
        <v>15</v>
      </c>
    </row>
    <row r="19" spans="1:13" ht="15.75" thickBot="1" x14ac:dyDescent="0.25">
      <c r="A19" s="79" t="s">
        <v>45</v>
      </c>
      <c r="B19" s="2" t="s">
        <v>131</v>
      </c>
      <c r="C19" s="15">
        <v>4644061.5599999996</v>
      </c>
      <c r="D19" s="15">
        <v>2554847.42</v>
      </c>
      <c r="E19" s="15">
        <v>5090960.12</v>
      </c>
      <c r="F19" s="15">
        <v>8270974.6799999997</v>
      </c>
      <c r="G19" s="15">
        <v>152104.92000000001</v>
      </c>
      <c r="H19" s="17"/>
      <c r="I19" s="17"/>
      <c r="J19" s="17"/>
      <c r="K19" s="17"/>
      <c r="L19" s="17"/>
      <c r="M19" s="17"/>
    </row>
    <row r="20" spans="1:13" ht="15.75" thickBot="1" x14ac:dyDescent="0.25">
      <c r="A20" s="80"/>
      <c r="B20" s="2" t="s">
        <v>17</v>
      </c>
      <c r="C20" s="16">
        <v>2355027.64</v>
      </c>
      <c r="D20" s="16">
        <v>2519978.02</v>
      </c>
      <c r="E20" s="16">
        <v>3014400.61</v>
      </c>
      <c r="F20" s="16">
        <v>12741140.550000001</v>
      </c>
      <c r="G20" s="16">
        <v>335853.6</v>
      </c>
      <c r="I20" s="9"/>
      <c r="J20" s="9"/>
      <c r="K20" s="9"/>
      <c r="L20" s="9"/>
      <c r="M20" s="9"/>
    </row>
    <row r="21" spans="1:13" ht="15.75" thickBot="1" x14ac:dyDescent="0.25">
      <c r="A21" s="80"/>
      <c r="B21" s="2" t="s">
        <v>18</v>
      </c>
      <c r="C21" s="15">
        <v>1662228</v>
      </c>
      <c r="D21" s="15">
        <v>1899473.02</v>
      </c>
      <c r="E21" s="15">
        <v>2338054.94</v>
      </c>
      <c r="F21" s="15">
        <v>13269710.08</v>
      </c>
      <c r="G21" s="15">
        <v>363211.01</v>
      </c>
    </row>
    <row r="22" spans="1:13" ht="15.75" thickBot="1" x14ac:dyDescent="0.25">
      <c r="A22" s="81"/>
      <c r="B22" s="2" t="s">
        <v>132</v>
      </c>
      <c r="C22" s="16">
        <v>6249841.79</v>
      </c>
      <c r="D22" s="16">
        <v>7413699.9800000004</v>
      </c>
      <c r="E22" s="16">
        <v>6444729.6299999999</v>
      </c>
      <c r="F22" s="16">
        <v>249981959.99000001</v>
      </c>
      <c r="G22" s="16">
        <v>6346187.2000000002</v>
      </c>
    </row>
    <row r="23" spans="1:13" ht="15.75" thickBot="1" x14ac:dyDescent="0.25">
      <c r="A23" s="73" t="s">
        <v>5</v>
      </c>
      <c r="B23" s="2" t="s">
        <v>131</v>
      </c>
      <c r="C23" s="15">
        <v>6052815.3399999999</v>
      </c>
      <c r="D23" s="15">
        <v>6083178.8700000001</v>
      </c>
      <c r="E23" s="15">
        <v>7415227.8399999999</v>
      </c>
      <c r="F23" s="15">
        <v>20556725</v>
      </c>
      <c r="G23" s="15">
        <v>1697333.97</v>
      </c>
    </row>
    <row r="24" spans="1:13" ht="15.75" thickBot="1" x14ac:dyDescent="0.25">
      <c r="A24" s="74"/>
      <c r="B24" s="2" t="s">
        <v>17</v>
      </c>
      <c r="C24" s="16">
        <v>2232745.14</v>
      </c>
      <c r="D24" s="16">
        <v>5320325.03</v>
      </c>
      <c r="E24" s="16">
        <v>4853246.01</v>
      </c>
      <c r="F24" s="16">
        <v>25807427.800000001</v>
      </c>
      <c r="G24" s="16">
        <v>1631169.43</v>
      </c>
    </row>
    <row r="25" spans="1:13" ht="15.75" thickBot="1" x14ac:dyDescent="0.25">
      <c r="A25" s="74"/>
      <c r="B25" s="2" t="s">
        <v>18</v>
      </c>
      <c r="C25" s="15">
        <v>1932139.22</v>
      </c>
      <c r="D25" s="15">
        <v>3679582.14</v>
      </c>
      <c r="E25" s="15">
        <v>2931165.79</v>
      </c>
      <c r="F25" s="15">
        <v>21694018.609999999</v>
      </c>
      <c r="G25" s="15">
        <v>1682848.09</v>
      </c>
    </row>
    <row r="26" spans="1:13" ht="15.75" thickBot="1" x14ac:dyDescent="0.25">
      <c r="A26" s="75"/>
      <c r="B26" s="2" t="s">
        <v>132</v>
      </c>
      <c r="C26" s="16">
        <v>1632889.81</v>
      </c>
      <c r="D26" s="16">
        <v>4852603.88</v>
      </c>
      <c r="E26" s="16">
        <v>5825429.1200000001</v>
      </c>
      <c r="F26" s="16">
        <v>159352778.12</v>
      </c>
      <c r="G26" s="16">
        <v>8604812.0399999991</v>
      </c>
      <c r="I26" s="17"/>
    </row>
    <row r="27" spans="1:13" x14ac:dyDescent="0.2">
      <c r="I27" s="17"/>
    </row>
    <row r="28" spans="1:13" x14ac:dyDescent="0.2">
      <c r="C28" s="17"/>
      <c r="D28" s="17"/>
      <c r="E28" s="17"/>
      <c r="F28" s="17"/>
      <c r="G28" s="17"/>
      <c r="H28" s="22"/>
    </row>
    <row r="29" spans="1:13" x14ac:dyDescent="0.2">
      <c r="A29" t="s">
        <v>171</v>
      </c>
      <c r="C29" s="17"/>
      <c r="D29" s="17"/>
      <c r="E29" s="17"/>
      <c r="F29" s="17"/>
      <c r="G29" s="17"/>
      <c r="I29" s="17"/>
    </row>
    <row r="30" spans="1:13" x14ac:dyDescent="0.2">
      <c r="C30" s="9"/>
      <c r="D30" s="9"/>
      <c r="E30" s="9"/>
      <c r="F30" s="9"/>
      <c r="G30" s="9"/>
    </row>
    <row r="33" spans="2:9" x14ac:dyDescent="0.2">
      <c r="C33" s="17"/>
      <c r="D33" s="17"/>
      <c r="E33" s="17"/>
      <c r="F33" s="17"/>
      <c r="G33" s="17"/>
      <c r="I33" s="17"/>
    </row>
    <row r="34" spans="2:9" x14ac:dyDescent="0.2">
      <c r="C34" s="17"/>
      <c r="D34" s="17"/>
      <c r="E34" s="17"/>
      <c r="F34" s="17"/>
      <c r="G34" s="17"/>
      <c r="I34" s="17"/>
    </row>
    <row r="35" spans="2:9" x14ac:dyDescent="0.2">
      <c r="C35" s="17"/>
      <c r="D35" s="17"/>
      <c r="E35" s="17"/>
      <c r="F35" s="17"/>
      <c r="G35" s="17"/>
      <c r="I35" s="17"/>
    </row>
    <row r="36" spans="2:9" x14ac:dyDescent="0.2">
      <c r="C36" s="17"/>
      <c r="D36" s="17"/>
      <c r="E36" s="17"/>
      <c r="F36" s="17"/>
      <c r="G36" s="17"/>
      <c r="I36" s="17"/>
    </row>
    <row r="39" spans="2:9" x14ac:dyDescent="0.2">
      <c r="B39" s="66"/>
      <c r="C39" s="9"/>
      <c r="D39" s="9"/>
      <c r="E39" s="9"/>
      <c r="F39" s="9"/>
      <c r="G39" s="9"/>
    </row>
    <row r="40" spans="2:9" x14ac:dyDescent="0.2">
      <c r="B40" s="66"/>
      <c r="C40" s="9"/>
      <c r="D40" s="9"/>
      <c r="E40" s="9"/>
      <c r="F40" s="9"/>
      <c r="G40" s="9"/>
    </row>
    <row r="41" spans="2:9" x14ac:dyDescent="0.2">
      <c r="B41" s="66"/>
      <c r="C41" s="9"/>
      <c r="D41" s="9"/>
      <c r="E41" s="9"/>
      <c r="F41" s="9"/>
      <c r="G41" s="9"/>
    </row>
    <row r="42" spans="2:9" x14ac:dyDescent="0.2">
      <c r="B42" s="66"/>
      <c r="C42" s="9"/>
      <c r="D42" s="9"/>
      <c r="E42" s="9"/>
      <c r="F42" s="9"/>
      <c r="G42" s="9"/>
    </row>
    <row r="47" spans="2:9" x14ac:dyDescent="0.2">
      <c r="C47" s="26"/>
      <c r="D47" s="26"/>
      <c r="E47" s="26"/>
      <c r="F47" s="26"/>
      <c r="G47" s="26"/>
    </row>
    <row r="48" spans="2:9" x14ac:dyDescent="0.2">
      <c r="C48" s="26"/>
      <c r="D48" s="26"/>
      <c r="E48" s="26"/>
      <c r="F48" s="26"/>
      <c r="G48" s="26"/>
    </row>
  </sheetData>
  <mergeCells count="6">
    <mergeCell ref="A3:G3"/>
    <mergeCell ref="A17:G17"/>
    <mergeCell ref="A5:A8"/>
    <mergeCell ref="A9:A12"/>
    <mergeCell ref="A23:A26"/>
    <mergeCell ref="A19:A22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autoPageBreaks="0"/>
  </sheetPr>
  <dimension ref="A1:H60"/>
  <sheetViews>
    <sheetView zoomScaleNormal="100" workbookViewId="0">
      <selection activeCell="D60" sqref="D60"/>
    </sheetView>
  </sheetViews>
  <sheetFormatPr defaultRowHeight="14.25" x14ac:dyDescent="0.2"/>
  <cols>
    <col min="1" max="4" width="32.33203125" style="12" customWidth="1"/>
    <col min="5" max="5" width="12.33203125" bestFit="1" customWidth="1"/>
    <col min="6" max="6" width="14.44140625" bestFit="1" customWidth="1"/>
    <col min="7" max="8" width="9.33203125" customWidth="1"/>
    <col min="9" max="9" width="10.44140625" customWidth="1"/>
  </cols>
  <sheetData>
    <row r="1" spans="1:8" x14ac:dyDescent="0.2">
      <c r="C1"/>
      <c r="D1"/>
    </row>
    <row r="2" spans="1:8" ht="15" thickBot="1" x14ac:dyDescent="0.25">
      <c r="C2"/>
      <c r="D2"/>
    </row>
    <row r="3" spans="1:8" ht="24.95" customHeight="1" thickBot="1" x14ac:dyDescent="0.25">
      <c r="A3" s="70" t="s">
        <v>174</v>
      </c>
      <c r="B3" s="71"/>
      <c r="C3" s="71"/>
      <c r="D3" s="72"/>
    </row>
    <row r="4" spans="1:8" ht="20.100000000000001" customHeight="1" thickBot="1" x14ac:dyDescent="0.25">
      <c r="A4" s="2" t="s">
        <v>61</v>
      </c>
      <c r="B4" s="2" t="s">
        <v>9</v>
      </c>
      <c r="C4" s="2" t="s">
        <v>11</v>
      </c>
      <c r="D4" s="2" t="s">
        <v>10</v>
      </c>
    </row>
    <row r="5" spans="1:8" ht="15" customHeight="1" thickBot="1" x14ac:dyDescent="0.25">
      <c r="A5" s="2" t="s">
        <v>62</v>
      </c>
      <c r="B5" s="15">
        <v>4583</v>
      </c>
      <c r="C5" s="15">
        <v>967</v>
      </c>
      <c r="D5" s="15">
        <v>2322</v>
      </c>
      <c r="E5" s="17"/>
      <c r="F5" s="26"/>
      <c r="G5" s="26"/>
      <c r="H5" s="26"/>
    </row>
    <row r="6" spans="1:8" ht="15" customHeight="1" thickBot="1" x14ac:dyDescent="0.25">
      <c r="A6" s="2" t="s">
        <v>63</v>
      </c>
      <c r="B6" s="16">
        <v>2228</v>
      </c>
      <c r="C6" s="16">
        <v>1814</v>
      </c>
      <c r="D6" s="16">
        <v>3423</v>
      </c>
      <c r="E6" s="17"/>
      <c r="F6" s="26"/>
      <c r="G6" s="26"/>
      <c r="H6" s="26"/>
    </row>
    <row r="7" spans="1:8" ht="15" customHeight="1" thickBot="1" x14ac:dyDescent="0.25">
      <c r="A7" s="2" t="s">
        <v>64</v>
      </c>
      <c r="B7" s="15">
        <v>1042</v>
      </c>
      <c r="C7" s="15">
        <v>936</v>
      </c>
      <c r="D7" s="15">
        <v>3197</v>
      </c>
      <c r="E7" s="17"/>
      <c r="F7" s="26"/>
      <c r="G7" s="26"/>
      <c r="H7" s="26"/>
    </row>
    <row r="8" spans="1:8" ht="15" customHeight="1" thickBot="1" x14ac:dyDescent="0.25">
      <c r="A8" s="2" t="s">
        <v>65</v>
      </c>
      <c r="B8" s="16">
        <v>503</v>
      </c>
      <c r="C8" s="16">
        <v>409</v>
      </c>
      <c r="D8" s="16">
        <v>2063</v>
      </c>
      <c r="E8" s="17"/>
      <c r="F8" s="26"/>
      <c r="G8" s="26"/>
      <c r="H8" s="26"/>
    </row>
    <row r="9" spans="1:8" ht="15" customHeight="1" thickBot="1" x14ac:dyDescent="0.25">
      <c r="A9" s="2" t="s">
        <v>66</v>
      </c>
      <c r="B9" s="15">
        <v>518</v>
      </c>
      <c r="C9" s="15">
        <v>350</v>
      </c>
      <c r="D9" s="15">
        <v>3526</v>
      </c>
      <c r="E9" s="17"/>
      <c r="F9" s="26"/>
      <c r="G9" s="26"/>
      <c r="H9" s="26"/>
    </row>
    <row r="10" spans="1:8" ht="15" customHeight="1" thickBot="1" x14ac:dyDescent="0.25">
      <c r="A10" s="2" t="s">
        <v>67</v>
      </c>
      <c r="B10" s="16">
        <v>126</v>
      </c>
      <c r="C10" s="16">
        <v>43</v>
      </c>
      <c r="D10" s="16">
        <v>1965</v>
      </c>
      <c r="E10" s="17"/>
      <c r="F10" s="26"/>
      <c r="G10" s="26"/>
      <c r="H10" s="26"/>
    </row>
    <row r="11" spans="1:8" ht="15" customHeight="1" thickBot="1" x14ac:dyDescent="0.25">
      <c r="A11" s="2" t="s">
        <v>68</v>
      </c>
      <c r="B11" s="15">
        <v>58</v>
      </c>
      <c r="C11" s="15">
        <v>42</v>
      </c>
      <c r="D11" s="15">
        <v>1199</v>
      </c>
      <c r="E11" s="17"/>
      <c r="F11" s="26"/>
      <c r="G11" s="26"/>
      <c r="H11" s="26"/>
    </row>
    <row r="12" spans="1:8" ht="15" customHeight="1" thickBot="1" x14ac:dyDescent="0.25">
      <c r="A12" s="2" t="s">
        <v>130</v>
      </c>
      <c r="B12" s="16">
        <v>34</v>
      </c>
      <c r="C12" s="16">
        <v>13</v>
      </c>
      <c r="D12" s="16">
        <v>872</v>
      </c>
      <c r="E12" s="17"/>
      <c r="F12" s="33"/>
      <c r="G12" s="26"/>
      <c r="H12" s="26"/>
    </row>
    <row r="13" spans="1:8" x14ac:dyDescent="0.2">
      <c r="B13" s="18"/>
      <c r="E13" s="17"/>
    </row>
    <row r="14" spans="1:8" x14ac:dyDescent="0.2">
      <c r="B14" s="18"/>
      <c r="C14" s="18"/>
      <c r="D14" s="18"/>
      <c r="E14" s="17"/>
    </row>
    <row r="16" spans="1:8" ht="15" thickBot="1" x14ac:dyDescent="0.25"/>
    <row r="17" spans="1:8" ht="24.95" customHeight="1" thickBot="1" x14ac:dyDescent="0.25">
      <c r="A17" s="70" t="s">
        <v>149</v>
      </c>
      <c r="B17" s="71"/>
      <c r="C17" s="71"/>
      <c r="D17" s="72"/>
    </row>
    <row r="18" spans="1:8" ht="20.100000000000001" customHeight="1" thickBot="1" x14ac:dyDescent="0.25">
      <c r="A18" s="2" t="s">
        <v>61</v>
      </c>
      <c r="B18" s="2" t="s">
        <v>9</v>
      </c>
      <c r="C18" s="2" t="s">
        <v>11</v>
      </c>
      <c r="D18" s="2" t="s">
        <v>10</v>
      </c>
    </row>
    <row r="19" spans="1:8" ht="15" customHeight="1" thickBot="1" x14ac:dyDescent="0.25">
      <c r="A19" s="2" t="s">
        <v>62</v>
      </c>
      <c r="B19" s="15">
        <v>27399578.107621986</v>
      </c>
      <c r="C19" s="15">
        <v>8703035.5252939966</v>
      </c>
      <c r="D19" s="15">
        <v>19769878.630197994</v>
      </c>
      <c r="E19" s="17"/>
      <c r="F19" s="33"/>
      <c r="G19" s="26"/>
      <c r="H19" s="26"/>
    </row>
    <row r="20" spans="1:8" ht="15" customHeight="1" thickBot="1" x14ac:dyDescent="0.25">
      <c r="A20" s="2" t="s">
        <v>63</v>
      </c>
      <c r="B20" s="16">
        <v>48005847.586829923</v>
      </c>
      <c r="C20" s="16">
        <v>40221512.478933938</v>
      </c>
      <c r="D20" s="16">
        <v>77141147.979999959</v>
      </c>
      <c r="E20" s="17"/>
      <c r="F20" s="33"/>
      <c r="G20" s="26"/>
      <c r="H20" s="26"/>
    </row>
    <row r="21" spans="1:8" ht="15" customHeight="1" thickBot="1" x14ac:dyDescent="0.25">
      <c r="A21" s="2" t="s">
        <v>64</v>
      </c>
      <c r="B21" s="15">
        <v>37967040.790000021</v>
      </c>
      <c r="C21" s="15">
        <v>34148013.138429984</v>
      </c>
      <c r="D21" s="15">
        <v>118578346.00000021</v>
      </c>
      <c r="E21" s="17"/>
      <c r="F21" s="33"/>
      <c r="G21" s="26"/>
      <c r="H21" s="26"/>
    </row>
    <row r="22" spans="1:8" ht="15" customHeight="1" thickBot="1" x14ac:dyDescent="0.25">
      <c r="A22" s="2" t="s">
        <v>65</v>
      </c>
      <c r="B22" s="16">
        <v>26248683.734189998</v>
      </c>
      <c r="C22" s="16">
        <v>21029116.909999996</v>
      </c>
      <c r="D22" s="16">
        <v>107207934.65000005</v>
      </c>
      <c r="E22" s="17"/>
      <c r="F22" s="33"/>
      <c r="G22" s="26"/>
      <c r="H22" s="26"/>
    </row>
    <row r="23" spans="1:8" ht="15" customHeight="1" thickBot="1" x14ac:dyDescent="0.25">
      <c r="A23" s="2" t="s">
        <v>66</v>
      </c>
      <c r="B23" s="15">
        <v>39295944.440360002</v>
      </c>
      <c r="C23" s="15">
        <v>26548105.309999995</v>
      </c>
      <c r="D23" s="15">
        <v>276612751.60659969</v>
      </c>
      <c r="E23" s="17"/>
      <c r="F23" s="33"/>
      <c r="G23" s="26"/>
      <c r="H23" s="26"/>
    </row>
    <row r="24" spans="1:8" ht="15" customHeight="1" thickBot="1" x14ac:dyDescent="0.25">
      <c r="A24" s="2" t="s">
        <v>67</v>
      </c>
      <c r="B24" s="16">
        <v>14945609.150000002</v>
      </c>
      <c r="C24" s="16">
        <v>5170593.5200000005</v>
      </c>
      <c r="D24" s="16">
        <v>236240418.668787</v>
      </c>
      <c r="E24" s="17"/>
      <c r="F24" s="33"/>
      <c r="G24" s="26"/>
      <c r="H24" s="26"/>
    </row>
    <row r="25" spans="1:8" ht="15" customHeight="1" thickBot="1" x14ac:dyDescent="0.25">
      <c r="A25" s="2" t="s">
        <v>68</v>
      </c>
      <c r="B25" s="15">
        <v>19909381.68</v>
      </c>
      <c r="C25" s="15">
        <v>11485589.359999999</v>
      </c>
      <c r="D25" s="15">
        <v>438842379.7072987</v>
      </c>
      <c r="E25" s="17"/>
      <c r="F25" s="26"/>
      <c r="G25" s="26"/>
      <c r="H25" s="26"/>
    </row>
    <row r="26" spans="1:8" ht="15" customHeight="1" thickBot="1" x14ac:dyDescent="0.25">
      <c r="A26" s="2" t="s">
        <v>130</v>
      </c>
      <c r="B26" s="16">
        <v>5449972.4500000002</v>
      </c>
      <c r="C26" s="16">
        <v>1318042.05</v>
      </c>
      <c r="D26" s="16">
        <v>256436400.854399</v>
      </c>
      <c r="E26" s="17"/>
      <c r="F26" s="33"/>
      <c r="G26" s="26"/>
      <c r="H26" s="26"/>
    </row>
    <row r="28" spans="1:8" x14ac:dyDescent="0.2">
      <c r="B28" s="18"/>
      <c r="C28" s="18"/>
      <c r="D28" s="18"/>
      <c r="E28" s="17"/>
    </row>
    <row r="29" spans="1:8" x14ac:dyDescent="0.2">
      <c r="A29" t="s">
        <v>219</v>
      </c>
    </row>
    <row r="38" spans="1:4" x14ac:dyDescent="0.2">
      <c r="B38" s="26"/>
      <c r="C38" s="26"/>
      <c r="D38" s="26"/>
    </row>
    <row r="39" spans="1:4" x14ac:dyDescent="0.2">
      <c r="B39" s="26"/>
      <c r="C39" s="26"/>
      <c r="D39" s="26"/>
    </row>
    <row r="40" spans="1:4" x14ac:dyDescent="0.2">
      <c r="B40" s="26"/>
      <c r="C40" s="26"/>
      <c r="D40" s="26"/>
    </row>
    <row r="41" spans="1:4" x14ac:dyDescent="0.2">
      <c r="B41" s="26"/>
      <c r="C41" s="26"/>
      <c r="D41" s="26"/>
    </row>
    <row r="42" spans="1:4" x14ac:dyDescent="0.2">
      <c r="B42" s="26"/>
      <c r="C42" s="26"/>
      <c r="D42" s="26"/>
    </row>
    <row r="43" spans="1:4" x14ac:dyDescent="0.2">
      <c r="B43" s="26"/>
      <c r="C43" s="26"/>
      <c r="D43" s="26"/>
    </row>
    <row r="44" spans="1:4" x14ac:dyDescent="0.2">
      <c r="B44" s="26"/>
      <c r="C44" s="26"/>
      <c r="D44" s="26"/>
    </row>
    <row r="45" spans="1:4" x14ac:dyDescent="0.2">
      <c r="B45" s="26"/>
      <c r="C45" s="26"/>
      <c r="D45" s="26"/>
    </row>
    <row r="46" spans="1:4" x14ac:dyDescent="0.2">
      <c r="A46"/>
      <c r="B46"/>
      <c r="C46"/>
      <c r="D46"/>
    </row>
    <row r="47" spans="1:4" x14ac:dyDescent="0.2">
      <c r="A47"/>
      <c r="B47"/>
      <c r="C47"/>
      <c r="D47"/>
    </row>
    <row r="48" spans="1:4" x14ac:dyDescent="0.2">
      <c r="A48"/>
      <c r="B48"/>
      <c r="C48"/>
      <c r="D48"/>
    </row>
    <row r="49" spans="1:5" x14ac:dyDescent="0.2">
      <c r="A49"/>
      <c r="B49"/>
      <c r="C49"/>
      <c r="D49"/>
      <c r="E49" s="34"/>
    </row>
    <row r="50" spans="1:5" x14ac:dyDescent="0.2">
      <c r="A50"/>
      <c r="B50"/>
      <c r="C50"/>
      <c r="D50"/>
      <c r="E50" s="34"/>
    </row>
    <row r="51" spans="1:5" x14ac:dyDescent="0.2">
      <c r="A51"/>
      <c r="B51"/>
      <c r="C51"/>
      <c r="D51"/>
      <c r="E51" s="34"/>
    </row>
    <row r="52" spans="1:5" x14ac:dyDescent="0.2">
      <c r="A52"/>
      <c r="B52"/>
      <c r="C52"/>
      <c r="D52"/>
      <c r="E52" s="34"/>
    </row>
    <row r="53" spans="1:5" x14ac:dyDescent="0.2">
      <c r="A53"/>
      <c r="B53"/>
      <c r="C53"/>
      <c r="D53"/>
      <c r="E53" s="34"/>
    </row>
    <row r="54" spans="1:5" x14ac:dyDescent="0.2">
      <c r="A54"/>
      <c r="B54"/>
      <c r="C54"/>
      <c r="D54"/>
      <c r="E54" s="34"/>
    </row>
    <row r="55" spans="1:5" x14ac:dyDescent="0.2">
      <c r="A55"/>
      <c r="B55"/>
      <c r="C55"/>
      <c r="D55"/>
      <c r="E55" s="34"/>
    </row>
    <row r="56" spans="1:5" x14ac:dyDescent="0.2">
      <c r="A56"/>
      <c r="B56"/>
      <c r="C56"/>
      <c r="D56"/>
      <c r="E56" s="34"/>
    </row>
    <row r="57" spans="1:5" x14ac:dyDescent="0.2">
      <c r="A57"/>
      <c r="B57"/>
      <c r="C57"/>
      <c r="D57"/>
      <c r="E57" s="35"/>
    </row>
    <row r="58" spans="1:5" x14ac:dyDescent="0.2">
      <c r="A58"/>
      <c r="B58"/>
      <c r="C58"/>
      <c r="D58"/>
    </row>
    <row r="59" spans="1:5" x14ac:dyDescent="0.2">
      <c r="A59"/>
      <c r="B59"/>
      <c r="C59"/>
      <c r="D59"/>
    </row>
    <row r="60" spans="1:5" x14ac:dyDescent="0.2">
      <c r="A60"/>
      <c r="B60"/>
      <c r="C60"/>
      <c r="D60"/>
    </row>
  </sheetData>
  <mergeCells count="2">
    <mergeCell ref="A3:D3"/>
    <mergeCell ref="A17:D17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autoPageBreaks="0"/>
  </sheetPr>
  <dimension ref="A2:K30"/>
  <sheetViews>
    <sheetView zoomScaleNormal="100" workbookViewId="0">
      <selection activeCell="E30" sqref="E30"/>
    </sheetView>
  </sheetViews>
  <sheetFormatPr defaultRowHeight="14.25" x14ac:dyDescent="0.2"/>
  <cols>
    <col min="1" max="1" width="22.77734375" customWidth="1"/>
    <col min="2" max="2" width="24" customWidth="1"/>
    <col min="3" max="5" width="23.109375" style="12" customWidth="1"/>
    <col min="7" max="7" width="12.33203125" bestFit="1" customWidth="1"/>
    <col min="8" max="8" width="12" bestFit="1" customWidth="1"/>
    <col min="9" max="9" width="15.21875" customWidth="1"/>
    <col min="10" max="10" width="11" bestFit="1" customWidth="1"/>
  </cols>
  <sheetData>
    <row r="2" spans="1:11" ht="15" thickBot="1" x14ac:dyDescent="0.25"/>
    <row r="3" spans="1:11" ht="24.95" customHeight="1" thickBot="1" x14ac:dyDescent="0.25">
      <c r="A3" s="70" t="s">
        <v>176</v>
      </c>
      <c r="B3" s="71"/>
      <c r="C3" s="71"/>
      <c r="D3" s="71"/>
      <c r="E3" s="72"/>
    </row>
    <row r="4" spans="1:11" ht="20.100000000000001" customHeight="1" thickBot="1" x14ac:dyDescent="0.25">
      <c r="A4" s="2" t="s">
        <v>6</v>
      </c>
      <c r="B4" s="2" t="s">
        <v>58</v>
      </c>
      <c r="C4" s="2" t="s">
        <v>9</v>
      </c>
      <c r="D4" s="2" t="s">
        <v>11</v>
      </c>
      <c r="E4" s="2" t="s">
        <v>10</v>
      </c>
      <c r="G4" s="26"/>
      <c r="H4" s="26"/>
      <c r="K4" s="26"/>
    </row>
    <row r="5" spans="1:11" ht="15" customHeight="1" thickBot="1" x14ac:dyDescent="0.25">
      <c r="A5" s="79" t="s">
        <v>45</v>
      </c>
      <c r="B5" s="2" t="s">
        <v>19</v>
      </c>
      <c r="C5" s="15">
        <v>3672</v>
      </c>
      <c r="D5" s="15">
        <v>1592</v>
      </c>
      <c r="E5" s="15">
        <v>7351</v>
      </c>
      <c r="G5" s="11"/>
      <c r="H5" s="26"/>
      <c r="K5" s="26"/>
    </row>
    <row r="6" spans="1:11" ht="15" customHeight="1" thickBot="1" x14ac:dyDescent="0.25">
      <c r="A6" s="80"/>
      <c r="B6" s="2" t="s">
        <v>74</v>
      </c>
      <c r="C6" s="16">
        <v>107563656.51436396</v>
      </c>
      <c r="D6" s="16">
        <v>60198590.827371031</v>
      </c>
      <c r="E6" s="16">
        <v>808524616.02849507</v>
      </c>
      <c r="G6" s="11"/>
      <c r="H6" s="11"/>
      <c r="K6" s="11"/>
    </row>
    <row r="7" spans="1:11" ht="15" customHeight="1" thickBot="1" x14ac:dyDescent="0.25">
      <c r="A7" s="80"/>
      <c r="B7" s="2" t="s">
        <v>75</v>
      </c>
      <c r="C7" s="15">
        <v>92864390.358592972</v>
      </c>
      <c r="D7" s="15">
        <v>57371274.466076031</v>
      </c>
      <c r="E7" s="15">
        <v>519623677.3086977</v>
      </c>
      <c r="G7" s="11"/>
      <c r="H7" s="11"/>
      <c r="K7" s="11"/>
    </row>
    <row r="8" spans="1:11" ht="15" customHeight="1" thickBot="1" x14ac:dyDescent="0.25">
      <c r="A8" s="80"/>
      <c r="B8" s="2" t="s">
        <v>76</v>
      </c>
      <c r="C8" s="16">
        <v>10496459.98899</v>
      </c>
      <c r="D8" s="16">
        <v>1434846.8858219993</v>
      </c>
      <c r="E8" s="16">
        <v>264378476.13960028</v>
      </c>
      <c r="G8" s="11"/>
      <c r="H8" s="11"/>
      <c r="K8" s="11"/>
    </row>
    <row r="9" spans="1:11" ht="15" customHeight="1" thickBot="1" x14ac:dyDescent="0.25">
      <c r="A9" s="81"/>
      <c r="B9" s="2" t="s">
        <v>73</v>
      </c>
      <c r="C9" s="15">
        <v>4202806.1667809971</v>
      </c>
      <c r="D9" s="15">
        <v>1392469.4754730004</v>
      </c>
      <c r="E9" s="15">
        <v>24522462.580197062</v>
      </c>
      <c r="G9" s="11"/>
      <c r="H9" s="11"/>
      <c r="K9" s="11"/>
    </row>
    <row r="10" spans="1:11" ht="15" customHeight="1" thickBot="1" x14ac:dyDescent="0.25">
      <c r="A10" s="73" t="s">
        <v>5</v>
      </c>
      <c r="B10" s="2" t="s">
        <v>19</v>
      </c>
      <c r="C10" s="16">
        <v>5420</v>
      </c>
      <c r="D10" s="16">
        <v>2982</v>
      </c>
      <c r="E10" s="16">
        <v>11216</v>
      </c>
      <c r="G10" s="11"/>
      <c r="H10" s="8"/>
    </row>
    <row r="11" spans="1:11" ht="15" customHeight="1" thickBot="1" x14ac:dyDescent="0.25">
      <c r="A11" s="74"/>
      <c r="B11" s="2" t="s">
        <v>74</v>
      </c>
      <c r="C11" s="15">
        <v>111668862.70016898</v>
      </c>
      <c r="D11" s="15">
        <v>88512003.446354076</v>
      </c>
      <c r="E11" s="15">
        <v>722304642.02875543</v>
      </c>
      <c r="G11" s="11"/>
      <c r="H11" s="11"/>
      <c r="I11" s="33"/>
      <c r="K11" s="11"/>
    </row>
    <row r="12" spans="1:11" ht="15" customHeight="1" thickBot="1" x14ac:dyDescent="0.25">
      <c r="A12" s="74"/>
      <c r="B12" s="2" t="s">
        <v>75</v>
      </c>
      <c r="C12" s="16">
        <v>91993246.828211993</v>
      </c>
      <c r="D12" s="16">
        <v>81599122.852979079</v>
      </c>
      <c r="E12" s="16">
        <v>434462560.98529792</v>
      </c>
      <c r="G12" s="11"/>
      <c r="H12" s="11"/>
      <c r="K12" s="11"/>
    </row>
    <row r="13" spans="1:11" ht="15" customHeight="1" thickBot="1" x14ac:dyDescent="0.25">
      <c r="A13" s="74"/>
      <c r="B13" s="2" t="s">
        <v>76</v>
      </c>
      <c r="C13" s="15">
        <v>14994523.674788006</v>
      </c>
      <c r="D13" s="15">
        <v>4789075.2887099963</v>
      </c>
      <c r="E13" s="15">
        <v>275544288.18947446</v>
      </c>
      <c r="G13" s="11"/>
      <c r="H13" s="11"/>
      <c r="K13" s="11"/>
    </row>
    <row r="14" spans="1:11" ht="15" customHeight="1" thickBot="1" x14ac:dyDescent="0.25">
      <c r="A14" s="75"/>
      <c r="B14" s="2" t="s">
        <v>73</v>
      </c>
      <c r="C14" s="16">
        <v>4681092.1971689947</v>
      </c>
      <c r="D14" s="16">
        <v>2123805.3046649997</v>
      </c>
      <c r="E14" s="16">
        <v>12297792.853983</v>
      </c>
      <c r="G14" s="11"/>
      <c r="H14" s="11"/>
      <c r="K14" s="11"/>
    </row>
    <row r="15" spans="1:11" x14ac:dyDescent="0.2">
      <c r="G15" s="26"/>
      <c r="H15" s="26"/>
      <c r="K15" s="26"/>
    </row>
    <row r="16" spans="1:11" x14ac:dyDescent="0.2">
      <c r="G16" s="26"/>
      <c r="H16" s="26"/>
      <c r="K16" s="26"/>
    </row>
    <row r="17" spans="1:6" x14ac:dyDescent="0.2">
      <c r="A17" t="s">
        <v>219</v>
      </c>
    </row>
    <row r="18" spans="1:6" x14ac:dyDescent="0.2">
      <c r="C18" s="11"/>
      <c r="D18" s="11"/>
      <c r="E18" s="11"/>
      <c r="F18" s="11"/>
    </row>
    <row r="19" spans="1:6" x14ac:dyDescent="0.2">
      <c r="C19" s="11"/>
      <c r="D19" s="11"/>
      <c r="E19" s="11"/>
      <c r="F19" s="11"/>
    </row>
    <row r="20" spans="1:6" x14ac:dyDescent="0.2">
      <c r="C20" s="11"/>
      <c r="D20" s="11"/>
      <c r="E20" s="11"/>
      <c r="F20" s="11"/>
    </row>
    <row r="21" spans="1:6" x14ac:dyDescent="0.2">
      <c r="C21" s="11"/>
      <c r="D21" s="11"/>
      <c r="E21" s="11"/>
      <c r="F21" s="11"/>
    </row>
    <row r="22" spans="1:6" x14ac:dyDescent="0.2">
      <c r="C22" s="26"/>
      <c r="D22" s="26"/>
      <c r="E22" s="26"/>
      <c r="F22" s="26"/>
    </row>
    <row r="23" spans="1:6" x14ac:dyDescent="0.2">
      <c r="C23" s="26"/>
      <c r="D23" s="26"/>
      <c r="E23" s="26"/>
      <c r="F23" s="26"/>
    </row>
    <row r="25" spans="1:6" x14ac:dyDescent="0.2">
      <c r="C25" s="11"/>
      <c r="D25" s="11"/>
      <c r="E25" s="11"/>
      <c r="F25" s="11"/>
    </row>
    <row r="26" spans="1:6" x14ac:dyDescent="0.2">
      <c r="C26" s="11"/>
      <c r="D26" s="11"/>
      <c r="E26" s="11"/>
      <c r="F26" s="11"/>
    </row>
    <row r="27" spans="1:6" x14ac:dyDescent="0.2">
      <c r="C27" s="11"/>
      <c r="D27" s="11"/>
      <c r="E27" s="11"/>
      <c r="F27" s="11"/>
    </row>
    <row r="28" spans="1:6" x14ac:dyDescent="0.2">
      <c r="C28" s="11"/>
      <c r="D28" s="11"/>
      <c r="E28" s="11"/>
      <c r="F28" s="11"/>
    </row>
    <row r="29" spans="1:6" x14ac:dyDescent="0.2">
      <c r="C29" s="26"/>
      <c r="D29" s="26"/>
      <c r="E29" s="26"/>
      <c r="F29" s="26"/>
    </row>
    <row r="30" spans="1:6" x14ac:dyDescent="0.2">
      <c r="C30" s="26"/>
      <c r="D30" s="26"/>
      <c r="E30" s="26"/>
      <c r="F30" s="26"/>
    </row>
  </sheetData>
  <mergeCells count="3">
    <mergeCell ref="A5:A9"/>
    <mergeCell ref="A10:A14"/>
    <mergeCell ref="A3:E3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autoPageBreaks="0"/>
  </sheetPr>
  <dimension ref="A2:M13"/>
  <sheetViews>
    <sheetView zoomScaleNormal="100" workbookViewId="0">
      <selection activeCell="A13" sqref="A13"/>
    </sheetView>
  </sheetViews>
  <sheetFormatPr defaultRowHeight="14.25" x14ac:dyDescent="0.2"/>
  <cols>
    <col min="1" max="1" width="16.109375" customWidth="1"/>
    <col min="2" max="10" width="12.44140625" customWidth="1"/>
    <col min="11" max="11" width="14.88671875" customWidth="1"/>
    <col min="12" max="12" width="12.33203125" bestFit="1" customWidth="1"/>
  </cols>
  <sheetData>
    <row r="2" spans="1:13" ht="15" thickBot="1" x14ac:dyDescent="0.25"/>
    <row r="3" spans="1:13" ht="24.95" customHeight="1" thickBot="1" x14ac:dyDescent="0.25">
      <c r="A3" s="84" t="s">
        <v>212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6"/>
    </row>
    <row r="4" spans="1:13" ht="20.100000000000001" customHeight="1" thickBot="1" x14ac:dyDescent="0.25">
      <c r="A4" s="73" t="s">
        <v>20</v>
      </c>
      <c r="B4" s="67" t="s">
        <v>9</v>
      </c>
      <c r="C4" s="68"/>
      <c r="D4" s="68"/>
      <c r="E4" s="69"/>
      <c r="F4" s="82" t="s">
        <v>11</v>
      </c>
      <c r="G4" s="83"/>
      <c r="H4" s="83"/>
      <c r="I4" s="79"/>
      <c r="J4" s="67" t="s">
        <v>10</v>
      </c>
      <c r="K4" s="68"/>
      <c r="L4" s="68"/>
      <c r="M4" s="69"/>
    </row>
    <row r="5" spans="1:13" ht="32.450000000000003" customHeight="1" thickBot="1" x14ac:dyDescent="0.25">
      <c r="A5" s="75"/>
      <c r="B5" s="2" t="s">
        <v>19</v>
      </c>
      <c r="C5" s="2" t="s">
        <v>167</v>
      </c>
      <c r="D5" s="2" t="s">
        <v>168</v>
      </c>
      <c r="E5" s="2" t="s">
        <v>214</v>
      </c>
      <c r="F5" s="2" t="s">
        <v>19</v>
      </c>
      <c r="G5" s="2" t="s">
        <v>167</v>
      </c>
      <c r="H5" s="2" t="s">
        <v>168</v>
      </c>
      <c r="I5" s="2" t="s">
        <v>214</v>
      </c>
      <c r="J5" s="2" t="s">
        <v>19</v>
      </c>
      <c r="K5" s="2" t="s">
        <v>167</v>
      </c>
      <c r="L5" s="2" t="s">
        <v>168</v>
      </c>
      <c r="M5" s="2" t="s">
        <v>214</v>
      </c>
    </row>
    <row r="6" spans="1:13" ht="24" customHeight="1" thickBot="1" x14ac:dyDescent="0.25">
      <c r="A6" s="2" t="s">
        <v>16</v>
      </c>
      <c r="B6" s="15">
        <v>4583</v>
      </c>
      <c r="C6" s="15">
        <v>24163021.048115</v>
      </c>
      <c r="D6" s="15">
        <v>3405111.9167619999</v>
      </c>
      <c r="E6" s="15">
        <v>-163510.957629001</v>
      </c>
      <c r="F6" s="15">
        <v>967</v>
      </c>
      <c r="G6" s="15">
        <v>8972372.5635390002</v>
      </c>
      <c r="H6" s="15">
        <v>488980.02150799998</v>
      </c>
      <c r="I6" s="15">
        <v>-747990.96572700003</v>
      </c>
      <c r="J6" s="15">
        <v>2322</v>
      </c>
      <c r="K6" s="15">
        <v>10566864.979401</v>
      </c>
      <c r="L6" s="15">
        <v>11106795.665194999</v>
      </c>
      <c r="M6" s="15">
        <v>-1903782.0144000002</v>
      </c>
    </row>
    <row r="7" spans="1:13" ht="15.75" thickBot="1" x14ac:dyDescent="0.25">
      <c r="A7" s="2" t="s">
        <v>185</v>
      </c>
      <c r="B7" s="16">
        <v>3773</v>
      </c>
      <c r="C7" s="16">
        <v>96499733.632660002</v>
      </c>
      <c r="D7" s="16">
        <v>12298834.314926</v>
      </c>
      <c r="E7" s="16">
        <v>3428421.5293390006</v>
      </c>
      <c r="F7" s="16">
        <v>3159</v>
      </c>
      <c r="G7" s="16">
        <v>87551147.994416997</v>
      </c>
      <c r="H7" s="16">
        <v>4278088.811524</v>
      </c>
      <c r="I7" s="16">
        <v>3645665.598464998</v>
      </c>
      <c r="J7" s="16">
        <v>8683</v>
      </c>
      <c r="K7" s="16">
        <v>162979769.09129801</v>
      </c>
      <c r="L7" s="16">
        <v>132370615.756687</v>
      </c>
      <c r="M7" s="16">
        <v>7577043.7519960012</v>
      </c>
    </row>
    <row r="8" spans="1:13" ht="15.75" thickBot="1" x14ac:dyDescent="0.25">
      <c r="A8" s="2" t="s">
        <v>165</v>
      </c>
      <c r="B8" s="15">
        <v>518</v>
      </c>
      <c r="C8" s="15">
        <v>34052976.366329998</v>
      </c>
      <c r="D8" s="15">
        <v>4374084.0115900002</v>
      </c>
      <c r="E8" s="15">
        <v>868884.06244000024</v>
      </c>
      <c r="F8" s="15">
        <v>350</v>
      </c>
      <c r="G8" s="15">
        <v>25320992.299199</v>
      </c>
      <c r="H8" s="15">
        <v>722864.978</v>
      </c>
      <c r="I8" s="15">
        <v>504248.03280000016</v>
      </c>
      <c r="J8" s="15">
        <v>3526</v>
      </c>
      <c r="K8" s="15">
        <v>163456260.71070001</v>
      </c>
      <c r="L8" s="15">
        <v>107186526.77209499</v>
      </c>
      <c r="M8" s="15">
        <v>5969964.1337980051</v>
      </c>
    </row>
    <row r="9" spans="1:13" ht="15.75" thickBot="1" x14ac:dyDescent="0.25">
      <c r="A9" s="2" t="s">
        <v>166</v>
      </c>
      <c r="B9" s="16">
        <v>126</v>
      </c>
      <c r="C9" s="16">
        <v>12359011.7905</v>
      </c>
      <c r="D9" s="16">
        <v>2173207.6324999998</v>
      </c>
      <c r="E9" s="16">
        <v>413389.72699999996</v>
      </c>
      <c r="F9" s="16">
        <v>43</v>
      </c>
      <c r="G9" s="16">
        <v>4788665.93</v>
      </c>
      <c r="H9" s="16">
        <v>262534.7</v>
      </c>
      <c r="I9" s="16">
        <v>119392.88999999998</v>
      </c>
      <c r="J9" s="16">
        <v>1965</v>
      </c>
      <c r="K9" s="16">
        <v>145887672.78399801</v>
      </c>
      <c r="L9" s="16">
        <v>84426563.849997997</v>
      </c>
      <c r="M9" s="16">
        <v>5926182.0347869992</v>
      </c>
    </row>
    <row r="10" spans="1:13" ht="15.75" thickBot="1" x14ac:dyDescent="0.25">
      <c r="A10" s="2" t="s">
        <v>186</v>
      </c>
      <c r="B10" s="15">
        <v>92</v>
      </c>
      <c r="C10" s="15">
        <v>17782894.349199999</v>
      </c>
      <c r="D10" s="15">
        <v>3239745.7880000002</v>
      </c>
      <c r="E10" s="15">
        <v>4336714.0027999999</v>
      </c>
      <c r="F10" s="15">
        <v>55</v>
      </c>
      <c r="G10" s="15">
        <v>12337218.5319</v>
      </c>
      <c r="H10" s="15">
        <v>471453.66350000002</v>
      </c>
      <c r="I10" s="15">
        <v>-5040.7754000000859</v>
      </c>
      <c r="J10" s="15">
        <v>2071</v>
      </c>
      <c r="K10" s="15">
        <v>471195670.72859901</v>
      </c>
      <c r="L10" s="15">
        <v>204832262.28510001</v>
      </c>
      <c r="M10" s="15">
        <v>19250847.527999017</v>
      </c>
    </row>
    <row r="11" spans="1:13" x14ac:dyDescent="0.2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3" spans="1:13" x14ac:dyDescent="0.2">
      <c r="A13" t="s">
        <v>219</v>
      </c>
    </row>
  </sheetData>
  <mergeCells count="5">
    <mergeCell ref="A4:A5"/>
    <mergeCell ref="B4:E4"/>
    <mergeCell ref="F4:I4"/>
    <mergeCell ref="J4:M4"/>
    <mergeCell ref="A3:M3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autoPageBreaks="0"/>
  </sheetPr>
  <dimension ref="A2:H20"/>
  <sheetViews>
    <sheetView zoomScaleNormal="100" workbookViewId="0">
      <selection activeCell="F17" sqref="F17"/>
    </sheetView>
  </sheetViews>
  <sheetFormatPr defaultRowHeight="14.25" x14ac:dyDescent="0.2"/>
  <cols>
    <col min="1" max="1" width="30.21875" customWidth="1"/>
    <col min="2" max="2" width="15.21875" customWidth="1"/>
    <col min="3" max="3" width="27" bestFit="1" customWidth="1"/>
    <col min="4" max="4" width="26.44140625" bestFit="1" customWidth="1"/>
    <col min="5" max="5" width="14.21875" bestFit="1" customWidth="1"/>
    <col min="6" max="6" width="19.44140625" bestFit="1" customWidth="1"/>
    <col min="7" max="8" width="15.6640625" customWidth="1"/>
    <col min="9" max="9" width="12" bestFit="1" customWidth="1"/>
  </cols>
  <sheetData>
    <row r="2" spans="1:8" ht="15" thickBot="1" x14ac:dyDescent="0.25">
      <c r="A2" s="25"/>
    </row>
    <row r="3" spans="1:8" ht="24.95" customHeight="1" thickBot="1" x14ac:dyDescent="0.25">
      <c r="A3" s="70" t="s">
        <v>160</v>
      </c>
      <c r="B3" s="71"/>
      <c r="C3" s="71"/>
      <c r="D3" s="71"/>
      <c r="E3" s="71"/>
      <c r="F3" s="71"/>
      <c r="G3" s="71"/>
      <c r="H3" s="72"/>
    </row>
    <row r="4" spans="1:8" ht="20.100000000000001" customHeight="1" thickBot="1" x14ac:dyDescent="0.25">
      <c r="A4" s="2" t="s">
        <v>60</v>
      </c>
      <c r="B4" s="2" t="s">
        <v>19</v>
      </c>
      <c r="C4" s="2" t="s">
        <v>69</v>
      </c>
      <c r="D4" s="2" t="s">
        <v>70</v>
      </c>
      <c r="E4" s="2" t="s">
        <v>71</v>
      </c>
      <c r="F4" s="2" t="s">
        <v>72</v>
      </c>
      <c r="G4" s="2" t="s">
        <v>73</v>
      </c>
      <c r="H4" s="2" t="s">
        <v>74</v>
      </c>
    </row>
    <row r="5" spans="1:8" ht="15.75" thickBot="1" x14ac:dyDescent="0.25">
      <c r="A5" s="2" t="s">
        <v>12</v>
      </c>
      <c r="B5" s="15">
        <v>1252</v>
      </c>
      <c r="C5" s="15">
        <v>18586866.919200003</v>
      </c>
      <c r="D5" s="15">
        <v>3148265.0412999997</v>
      </c>
      <c r="E5" s="15">
        <v>659929.48200000008</v>
      </c>
      <c r="F5" s="15">
        <v>1680375.7105000003</v>
      </c>
      <c r="G5" s="15">
        <v>1270680.6370000006</v>
      </c>
      <c r="H5" s="15">
        <v>25346117.790000007</v>
      </c>
    </row>
    <row r="6" spans="1:8" ht="15.75" thickBot="1" x14ac:dyDescent="0.25">
      <c r="A6" s="2" t="s">
        <v>13</v>
      </c>
      <c r="B6" s="16">
        <v>905</v>
      </c>
      <c r="C6" s="16">
        <v>21619915.379899994</v>
      </c>
      <c r="D6" s="16">
        <v>3514975.8420000011</v>
      </c>
      <c r="E6" s="16">
        <v>393597.53560000006</v>
      </c>
      <c r="F6" s="16">
        <v>4903112.4078999981</v>
      </c>
      <c r="G6" s="16">
        <v>257574.39459999994</v>
      </c>
      <c r="H6" s="16">
        <v>30689175.559999991</v>
      </c>
    </row>
    <row r="7" spans="1:8" ht="15.75" thickBot="1" x14ac:dyDescent="0.25">
      <c r="A7" s="2" t="s">
        <v>11</v>
      </c>
      <c r="B7" s="15">
        <v>959</v>
      </c>
      <c r="C7" s="15">
        <v>27154215.119999997</v>
      </c>
      <c r="D7" s="15">
        <v>2089829.6099979996</v>
      </c>
      <c r="E7" s="87">
        <v>704390.95</v>
      </c>
      <c r="F7" s="88"/>
      <c r="G7" s="15">
        <v>393560.92000000062</v>
      </c>
      <c r="H7" s="15">
        <v>30341996.599998001</v>
      </c>
    </row>
    <row r="8" spans="1:8" ht="15.75" thickBot="1" x14ac:dyDescent="0.25">
      <c r="A8" s="2" t="s">
        <v>14</v>
      </c>
      <c r="B8" s="16">
        <v>5378</v>
      </c>
      <c r="C8" s="16">
        <v>201698407.75400001</v>
      </c>
      <c r="D8" s="16">
        <v>57647559.424695916</v>
      </c>
      <c r="E8" s="16">
        <v>65587197.713799946</v>
      </c>
      <c r="F8" s="16">
        <v>106827191.51170026</v>
      </c>
      <c r="G8" s="16">
        <v>11833257.965799998</v>
      </c>
      <c r="H8" s="16">
        <v>443593614.36999613</v>
      </c>
    </row>
    <row r="9" spans="1:8" ht="15.75" thickBot="1" x14ac:dyDescent="0.25">
      <c r="A9" s="2" t="s">
        <v>15</v>
      </c>
      <c r="B9" s="15">
        <v>238</v>
      </c>
      <c r="C9" s="15">
        <v>6713948.1200000001</v>
      </c>
      <c r="D9" s="15">
        <v>2358197.0500000007</v>
      </c>
      <c r="E9" s="15">
        <v>3487961.7699999991</v>
      </c>
      <c r="F9" s="15">
        <v>5734195.1300000008</v>
      </c>
      <c r="G9" s="15">
        <v>499682.34</v>
      </c>
      <c r="H9" s="15">
        <v>18793984.41</v>
      </c>
    </row>
    <row r="11" spans="1:8" x14ac:dyDescent="0.2">
      <c r="C11" s="46"/>
      <c r="D11" s="46"/>
      <c r="E11" s="46"/>
      <c r="F11" s="46"/>
      <c r="G11" s="46"/>
      <c r="H11" s="46"/>
    </row>
    <row r="12" spans="1:8" x14ac:dyDescent="0.2">
      <c r="A12" t="s">
        <v>218</v>
      </c>
      <c r="C12" s="46"/>
      <c r="D12" s="46"/>
      <c r="E12" s="46"/>
      <c r="F12" s="46"/>
      <c r="G12" s="46"/>
      <c r="H12" s="46"/>
    </row>
    <row r="13" spans="1:8" x14ac:dyDescent="0.2">
      <c r="C13" s="46"/>
      <c r="D13" s="46"/>
      <c r="E13" s="46"/>
      <c r="F13" s="46"/>
      <c r="G13" s="46"/>
      <c r="H13" s="46"/>
    </row>
    <row r="14" spans="1:8" x14ac:dyDescent="0.2">
      <c r="C14" s="46"/>
      <c r="D14" s="46"/>
      <c r="E14" s="46"/>
      <c r="F14" s="46"/>
      <c r="G14" s="46"/>
      <c r="H14" s="46"/>
    </row>
    <row r="15" spans="1:8" x14ac:dyDescent="0.2">
      <c r="C15" s="46"/>
      <c r="D15" s="46"/>
      <c r="E15" s="46"/>
      <c r="F15" s="46"/>
      <c r="G15" s="46"/>
      <c r="H15" s="46"/>
    </row>
    <row r="20" spans="2:8" x14ac:dyDescent="0.2">
      <c r="B20" s="17"/>
      <c r="G20" s="17"/>
      <c r="H20" s="17"/>
    </row>
  </sheetData>
  <mergeCells count="2">
    <mergeCell ref="A3:H3"/>
    <mergeCell ref="E7:F7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autoPageBreaks="0"/>
  </sheetPr>
  <dimension ref="A2:G14"/>
  <sheetViews>
    <sheetView zoomScaleNormal="100" workbookViewId="0">
      <selection activeCell="A12" sqref="A12"/>
    </sheetView>
  </sheetViews>
  <sheetFormatPr defaultRowHeight="14.25" x14ac:dyDescent="0.2"/>
  <cols>
    <col min="1" max="1" width="16.21875" customWidth="1"/>
    <col min="2" max="7" width="16.44140625" customWidth="1"/>
  </cols>
  <sheetData>
    <row r="2" spans="1:7" ht="15" thickBot="1" x14ac:dyDescent="0.25"/>
    <row r="3" spans="1:7" ht="24.95" customHeight="1" thickBot="1" x14ac:dyDescent="0.25">
      <c r="A3" s="70" t="s">
        <v>184</v>
      </c>
      <c r="B3" s="71"/>
      <c r="C3" s="71"/>
      <c r="D3" s="71"/>
      <c r="E3" s="71"/>
      <c r="F3" s="71"/>
      <c r="G3" s="72"/>
    </row>
    <row r="4" spans="1:7" ht="20.100000000000001" customHeight="1" thickBot="1" x14ac:dyDescent="0.25">
      <c r="A4" s="2" t="s">
        <v>179</v>
      </c>
      <c r="B4" s="2">
        <v>2015</v>
      </c>
      <c r="C4" s="2">
        <v>2016</v>
      </c>
      <c r="D4" s="2">
        <v>2017</v>
      </c>
      <c r="E4" s="2">
        <v>2018</v>
      </c>
      <c r="F4" s="2">
        <v>2019</v>
      </c>
      <c r="G4" s="2">
        <v>2020</v>
      </c>
    </row>
    <row r="5" spans="1:7" ht="15.75" customHeight="1" thickBot="1" x14ac:dyDescent="0.25">
      <c r="A5" s="2" t="s">
        <v>19</v>
      </c>
      <c r="B5" s="15">
        <v>2878</v>
      </c>
      <c r="C5" s="15">
        <v>2858</v>
      </c>
      <c r="D5" s="15">
        <v>2265</v>
      </c>
      <c r="E5" s="15">
        <v>3210</v>
      </c>
      <c r="F5" s="15">
        <v>2642</v>
      </c>
      <c r="G5" s="15">
        <v>2420.6691000000001</v>
      </c>
    </row>
    <row r="6" spans="1:7" ht="15.75" customHeight="1" thickBot="1" x14ac:dyDescent="0.25">
      <c r="A6" s="2" t="s">
        <v>180</v>
      </c>
      <c r="B6" s="16">
        <f>SUM(B7:B9)</f>
        <v>28077625.539999999</v>
      </c>
      <c r="C6" s="16">
        <f t="shared" ref="C6:G6" si="0">SUM(C7:C9)</f>
        <v>27949263.399999999</v>
      </c>
      <c r="D6" s="16">
        <f t="shared" si="0"/>
        <v>22758142.789999999</v>
      </c>
      <c r="E6" s="16">
        <f t="shared" si="0"/>
        <v>25108768.854775999</v>
      </c>
      <c r="F6" s="16">
        <f t="shared" si="0"/>
        <v>19892251.315072</v>
      </c>
      <c r="G6" s="16">
        <f t="shared" si="0"/>
        <v>26273344.377386</v>
      </c>
    </row>
    <row r="7" spans="1:7" ht="15.75" customHeight="1" thickBot="1" x14ac:dyDescent="0.25">
      <c r="A7" s="2" t="s">
        <v>181</v>
      </c>
      <c r="B7" s="15">
        <v>21595625.489999998</v>
      </c>
      <c r="C7" s="15">
        <v>20819643.390000001</v>
      </c>
      <c r="D7" s="15">
        <v>17137270.370000001</v>
      </c>
      <c r="E7" s="15">
        <v>18594117.823821001</v>
      </c>
      <c r="F7" s="15">
        <v>15011620.81947</v>
      </c>
      <c r="G7" s="15">
        <v>20893979.515576001</v>
      </c>
    </row>
    <row r="8" spans="1:7" ht="15.75" customHeight="1" thickBot="1" x14ac:dyDescent="0.25">
      <c r="A8" s="2" t="s">
        <v>182</v>
      </c>
      <c r="B8" s="16">
        <v>5314416.0199999996</v>
      </c>
      <c r="C8" s="16">
        <v>6560125.0599999996</v>
      </c>
      <c r="D8" s="16">
        <v>5289799.99</v>
      </c>
      <c r="E8" s="16">
        <v>5408456.0159999998</v>
      </c>
      <c r="F8" s="16">
        <v>4098826.61</v>
      </c>
      <c r="G8" s="16">
        <v>4251389.8772999998</v>
      </c>
    </row>
    <row r="9" spans="1:7" ht="15.75" customHeight="1" thickBot="1" x14ac:dyDescent="0.25">
      <c r="A9" s="2" t="s">
        <v>183</v>
      </c>
      <c r="B9" s="15">
        <v>1167584.03</v>
      </c>
      <c r="C9" s="15">
        <v>569494.94999999995</v>
      </c>
      <c r="D9" s="15">
        <v>331072.43</v>
      </c>
      <c r="E9" s="15">
        <v>1106195.014955</v>
      </c>
      <c r="F9" s="15">
        <v>781803.88560200005</v>
      </c>
      <c r="G9" s="15">
        <v>1127974.9845100001</v>
      </c>
    </row>
    <row r="11" spans="1:7" x14ac:dyDescent="0.2">
      <c r="B11" s="47"/>
      <c r="C11" s="47"/>
      <c r="D11" s="47"/>
      <c r="E11" s="47"/>
      <c r="F11" s="47"/>
      <c r="G11" s="47"/>
    </row>
    <row r="12" spans="1:7" x14ac:dyDescent="0.2">
      <c r="A12" t="s">
        <v>169</v>
      </c>
      <c r="B12" s="47"/>
      <c r="C12" s="47"/>
      <c r="D12" s="47"/>
      <c r="E12" s="47"/>
      <c r="F12" s="47"/>
      <c r="G12" s="47"/>
    </row>
    <row r="13" spans="1:7" x14ac:dyDescent="0.2">
      <c r="B13" s="47"/>
      <c r="C13" s="47"/>
      <c r="D13" s="47"/>
      <c r="E13" s="47"/>
      <c r="F13" s="47"/>
      <c r="G13" s="47"/>
    </row>
    <row r="14" spans="1:7" x14ac:dyDescent="0.2">
      <c r="B14" s="47"/>
      <c r="C14" s="47"/>
      <c r="D14" s="47"/>
      <c r="E14" s="47"/>
      <c r="F14" s="47"/>
      <c r="G14" s="47"/>
    </row>
  </sheetData>
  <mergeCells count="1">
    <mergeCell ref="A3:G3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autoPageBreaks="0"/>
  </sheetPr>
  <dimension ref="A2:J34"/>
  <sheetViews>
    <sheetView zoomScaleNormal="100" workbookViewId="0">
      <selection activeCell="I36" sqref="I36"/>
    </sheetView>
  </sheetViews>
  <sheetFormatPr defaultRowHeight="14.25" x14ac:dyDescent="0.2"/>
  <cols>
    <col min="1" max="10" width="19.33203125" customWidth="1"/>
  </cols>
  <sheetData>
    <row r="2" spans="1:10" ht="15" thickBot="1" x14ac:dyDescent="0.25"/>
    <row r="3" spans="1:10" ht="24.95" customHeight="1" thickBot="1" x14ac:dyDescent="0.25">
      <c r="A3" s="70" t="s">
        <v>213</v>
      </c>
      <c r="B3" s="71"/>
      <c r="C3" s="71"/>
      <c r="D3" s="71"/>
      <c r="E3" s="71"/>
      <c r="F3" s="71"/>
      <c r="G3" s="71"/>
      <c r="H3" s="71"/>
      <c r="I3" s="71"/>
      <c r="J3" s="72"/>
    </row>
    <row r="4" spans="1:10" ht="20.100000000000001" customHeight="1" x14ac:dyDescent="0.2">
      <c r="B4" s="89" t="s">
        <v>3</v>
      </c>
      <c r="C4" s="90"/>
      <c r="D4" s="90"/>
      <c r="E4" s="89" t="s">
        <v>45</v>
      </c>
      <c r="F4" s="90"/>
      <c r="G4" s="90"/>
      <c r="H4" s="89" t="s">
        <v>5</v>
      </c>
      <c r="I4" s="90"/>
      <c r="J4" s="90"/>
    </row>
    <row r="5" spans="1:10" ht="40.5" customHeight="1" x14ac:dyDescent="0.2">
      <c r="A5" s="48" t="s">
        <v>187</v>
      </c>
      <c r="B5" s="49" t="s">
        <v>188</v>
      </c>
      <c r="C5" s="49" t="s">
        <v>189</v>
      </c>
      <c r="D5" s="49" t="s">
        <v>190</v>
      </c>
      <c r="E5" s="49" t="s">
        <v>188</v>
      </c>
      <c r="F5" s="49" t="s">
        <v>189</v>
      </c>
      <c r="G5" s="49" t="s">
        <v>190</v>
      </c>
      <c r="H5" s="49" t="s">
        <v>188</v>
      </c>
      <c r="I5" s="49" t="s">
        <v>189</v>
      </c>
      <c r="J5" s="49" t="s">
        <v>190</v>
      </c>
    </row>
    <row r="6" spans="1:10" x14ac:dyDescent="0.2">
      <c r="A6" s="50">
        <v>2009</v>
      </c>
      <c r="B6" s="51">
        <v>288218649.77172303</v>
      </c>
      <c r="C6" s="52">
        <v>289583332.16802299</v>
      </c>
      <c r="D6" s="52">
        <v>289236747.84919447</v>
      </c>
      <c r="E6" s="51">
        <v>130857905.40077499</v>
      </c>
      <c r="F6" s="52">
        <v>130889594.80907144</v>
      </c>
      <c r="G6" s="52">
        <v>166268305.1981239</v>
      </c>
      <c r="H6" s="51">
        <v>192735092.336299</v>
      </c>
      <c r="I6" s="52">
        <v>259071541.09169501</v>
      </c>
      <c r="J6" s="52">
        <v>209151004.28573897</v>
      </c>
    </row>
    <row r="7" spans="1:10" x14ac:dyDescent="0.2">
      <c r="A7" s="53">
        <v>2010</v>
      </c>
      <c r="B7" s="54">
        <v>232846064.34517801</v>
      </c>
      <c r="C7" s="55">
        <v>234120356.61358196</v>
      </c>
      <c r="D7" s="55">
        <v>327199942.06476021</v>
      </c>
      <c r="E7" s="54">
        <v>142308636.86830097</v>
      </c>
      <c r="F7" s="55">
        <v>142291104.83235312</v>
      </c>
      <c r="G7" s="55">
        <v>165255048.59583601</v>
      </c>
      <c r="H7" s="54">
        <v>196546517.91508499</v>
      </c>
      <c r="I7" s="55">
        <v>198210840.62583098</v>
      </c>
      <c r="J7" s="55">
        <v>209595207.41817576</v>
      </c>
    </row>
    <row r="8" spans="1:10" x14ac:dyDescent="0.2">
      <c r="A8" s="50">
        <v>2011</v>
      </c>
      <c r="B8" s="51">
        <v>172124286.06339604</v>
      </c>
      <c r="C8" s="52">
        <v>174621361.47191402</v>
      </c>
      <c r="D8" s="52">
        <v>314790117.13024843</v>
      </c>
      <c r="E8" s="51">
        <v>157450272.12034705</v>
      </c>
      <c r="F8" s="52">
        <v>156892678.93910539</v>
      </c>
      <c r="G8" s="52">
        <v>147435747.54710943</v>
      </c>
      <c r="H8" s="51">
        <v>177896672.546509</v>
      </c>
      <c r="I8" s="52">
        <v>177360206.48794898</v>
      </c>
      <c r="J8" s="52">
        <v>200826738.86595193</v>
      </c>
    </row>
    <row r="9" spans="1:10" x14ac:dyDescent="0.2">
      <c r="A9" s="53">
        <v>2012</v>
      </c>
      <c r="B9" s="54">
        <v>127750060.940653</v>
      </c>
      <c r="C9" s="55">
        <v>130805289.58097799</v>
      </c>
      <c r="D9" s="55">
        <v>294031063.11000711</v>
      </c>
      <c r="E9" s="54">
        <v>157078167.607512</v>
      </c>
      <c r="F9" s="55">
        <v>157557974.44155034</v>
      </c>
      <c r="G9" s="55">
        <v>141393566.18079343</v>
      </c>
      <c r="H9" s="54">
        <v>163897140.58516902</v>
      </c>
      <c r="I9" s="55">
        <v>164920025.58241805</v>
      </c>
      <c r="J9" s="55">
        <v>193748045.56199735</v>
      </c>
    </row>
    <row r="10" spans="1:10" x14ac:dyDescent="0.2">
      <c r="A10" s="50">
        <v>2013</v>
      </c>
      <c r="B10" s="51">
        <v>163135578.56201297</v>
      </c>
      <c r="C10" s="52">
        <v>163538103.14460802</v>
      </c>
      <c r="D10" s="52">
        <v>277253289.68627423</v>
      </c>
      <c r="E10" s="51">
        <v>158039789.66064402</v>
      </c>
      <c r="F10" s="52">
        <v>158608452.29869598</v>
      </c>
      <c r="G10" s="52">
        <v>139027335.02776688</v>
      </c>
      <c r="H10" s="51">
        <v>168013046.46910402</v>
      </c>
      <c r="I10" s="52">
        <v>168660096.62795302</v>
      </c>
      <c r="J10" s="52">
        <v>190128712.25201473</v>
      </c>
    </row>
    <row r="11" spans="1:10" x14ac:dyDescent="0.2">
      <c r="A11" s="53">
        <v>2014</v>
      </c>
      <c r="B11" s="54">
        <v>154091906.30480602</v>
      </c>
      <c r="C11" s="55">
        <v>155412045.93209204</v>
      </c>
      <c r="D11" s="55">
        <v>283502917.45451951</v>
      </c>
      <c r="E11" s="54">
        <v>195892392.568279</v>
      </c>
      <c r="F11" s="55">
        <v>193175162.78631812</v>
      </c>
      <c r="G11" s="55">
        <v>144920262.73351371</v>
      </c>
      <c r="H11" s="54">
        <v>167770223.21070498</v>
      </c>
      <c r="I11" s="55">
        <v>169431861.9642649</v>
      </c>
      <c r="J11" s="55">
        <v>192937702.32757401</v>
      </c>
    </row>
    <row r="12" spans="1:10" x14ac:dyDescent="0.2">
      <c r="A12" s="50">
        <v>2015</v>
      </c>
      <c r="B12" s="51">
        <v>141653348.94942197</v>
      </c>
      <c r="C12" s="52">
        <v>146174858.17048597</v>
      </c>
      <c r="D12" s="52">
        <v>293042955.04658401</v>
      </c>
      <c r="E12" s="51">
        <v>192036260.93783602</v>
      </c>
      <c r="F12" s="52">
        <v>186675024.90564704</v>
      </c>
      <c r="G12" s="52">
        <v>154666047.51334995</v>
      </c>
      <c r="H12" s="51">
        <v>209746748.95389301</v>
      </c>
      <c r="I12" s="52">
        <v>206968156.85943419</v>
      </c>
      <c r="J12" s="52">
        <v>207563159.18267962</v>
      </c>
    </row>
    <row r="13" spans="1:10" x14ac:dyDescent="0.2">
      <c r="A13" s="53">
        <v>2016</v>
      </c>
      <c r="B13" s="54">
        <v>103673284.92028797</v>
      </c>
      <c r="C13" s="55">
        <v>103752226.020707</v>
      </c>
      <c r="D13" s="55">
        <v>292490232.72177547</v>
      </c>
      <c r="E13" s="54">
        <v>179273577.52624398</v>
      </c>
      <c r="F13" s="55">
        <v>176567580.26770964</v>
      </c>
      <c r="G13" s="55">
        <v>165293434.85538375</v>
      </c>
      <c r="H13" s="54">
        <v>167745920.02132598</v>
      </c>
      <c r="I13" s="55">
        <v>167270912.94078603</v>
      </c>
      <c r="J13" s="55">
        <v>224420208.01417571</v>
      </c>
    </row>
    <row r="14" spans="1:10" x14ac:dyDescent="0.2">
      <c r="A14" s="50">
        <v>2017</v>
      </c>
      <c r="B14" s="51">
        <v>119460308.04528499</v>
      </c>
      <c r="C14" s="52">
        <v>120245872.93814901</v>
      </c>
      <c r="D14" s="52">
        <v>294247702.93495744</v>
      </c>
      <c r="E14" s="51">
        <v>190251810.29949799</v>
      </c>
      <c r="F14" s="52">
        <v>182960874.28013492</v>
      </c>
      <c r="G14" s="52">
        <v>177172178.41857788</v>
      </c>
      <c r="H14" s="51">
        <v>160436587.24527302</v>
      </c>
      <c r="I14" s="52">
        <v>166746202.37575287</v>
      </c>
      <c r="J14" s="52">
        <v>235991950.83880055</v>
      </c>
    </row>
    <row r="15" spans="1:10" x14ac:dyDescent="0.2">
      <c r="A15" s="53">
        <v>2018</v>
      </c>
      <c r="B15" s="54">
        <v>158152854.34701493</v>
      </c>
      <c r="C15" s="55">
        <v>158591466.82135373</v>
      </c>
      <c r="D15" s="55">
        <v>304291001.92254722</v>
      </c>
      <c r="E15" s="54">
        <v>184643389.64041603</v>
      </c>
      <c r="F15" s="55">
        <v>182828900.65407303</v>
      </c>
      <c r="G15" s="55">
        <v>189811907.38523811</v>
      </c>
      <c r="H15" s="54">
        <v>193977738.50288799</v>
      </c>
      <c r="I15" s="55">
        <v>201170096.11810562</v>
      </c>
      <c r="J15" s="55">
        <v>264613498.78373396</v>
      </c>
    </row>
    <row r="16" spans="1:10" x14ac:dyDescent="0.2">
      <c r="A16" s="50">
        <v>2019</v>
      </c>
      <c r="B16" s="51">
        <v>153587830.26113704</v>
      </c>
      <c r="C16" s="52">
        <v>141501788.72988242</v>
      </c>
      <c r="D16" s="52">
        <v>334756101.98984569</v>
      </c>
      <c r="E16" s="51">
        <v>153699255.59382901</v>
      </c>
      <c r="F16" s="52">
        <v>154999018.12632093</v>
      </c>
      <c r="G16" s="52">
        <v>195119587.44027951</v>
      </c>
      <c r="H16" s="51">
        <v>144863614.60571298</v>
      </c>
      <c r="I16" s="52">
        <v>154909253.52052945</v>
      </c>
      <c r="J16" s="52">
        <v>267191887.41656858</v>
      </c>
    </row>
    <row r="17" spans="1:10" x14ac:dyDescent="0.2">
      <c r="A17" s="53">
        <v>2020</v>
      </c>
      <c r="B17" s="54"/>
      <c r="C17" s="55">
        <v>386173315.92964</v>
      </c>
      <c r="D17" s="55">
        <v>355659925.89451861</v>
      </c>
      <c r="E17" s="54"/>
      <c r="F17" s="55">
        <v>165760161.20213982</v>
      </c>
      <c r="G17" s="55">
        <v>209501747.67410997</v>
      </c>
      <c r="H17" s="54"/>
      <c r="I17" s="55">
        <v>145006147.43394816</v>
      </c>
      <c r="J17" s="55">
        <v>263294949.6962598</v>
      </c>
    </row>
    <row r="19" spans="1:10" x14ac:dyDescent="0.2">
      <c r="B19" s="9"/>
      <c r="C19" s="9"/>
      <c r="E19" s="9"/>
      <c r="F19" s="9"/>
      <c r="H19" s="9"/>
      <c r="I19" s="9"/>
    </row>
    <row r="20" spans="1:10" x14ac:dyDescent="0.2">
      <c r="A20" t="s">
        <v>220</v>
      </c>
      <c r="B20" s="9"/>
      <c r="C20" s="9"/>
      <c r="E20" s="9"/>
      <c r="F20" s="9"/>
      <c r="H20" s="9"/>
      <c r="I20" s="9"/>
    </row>
    <row r="21" spans="1:10" x14ac:dyDescent="0.2">
      <c r="C21" s="12"/>
      <c r="D21" s="12"/>
      <c r="E21" s="12"/>
      <c r="F21" s="12"/>
      <c r="G21" s="12"/>
      <c r="H21" s="12"/>
      <c r="I21" s="12"/>
    </row>
    <row r="22" spans="1:10" x14ac:dyDescent="0.2">
      <c r="A22" s="12"/>
      <c r="C22" s="12"/>
      <c r="D22" s="12"/>
      <c r="E22" s="12"/>
      <c r="F22" s="12"/>
      <c r="G22" s="12"/>
      <c r="H22" s="12"/>
      <c r="I22" s="12"/>
      <c r="J22" s="11"/>
    </row>
    <row r="23" spans="1:10" x14ac:dyDescent="0.2">
      <c r="A23" s="12"/>
      <c r="C23" s="12"/>
      <c r="D23" s="12"/>
      <c r="E23" s="12"/>
      <c r="F23" s="12"/>
      <c r="G23" s="12"/>
      <c r="H23" s="12"/>
      <c r="I23" s="12"/>
      <c r="J23" s="11"/>
    </row>
    <row r="24" spans="1:10" x14ac:dyDescent="0.2">
      <c r="A24" s="12"/>
      <c r="C24" s="12"/>
      <c r="D24" s="12"/>
      <c r="E24" s="12"/>
      <c r="F24" s="12"/>
      <c r="G24" s="12"/>
      <c r="H24" s="12"/>
      <c r="I24" s="12"/>
      <c r="J24" s="11"/>
    </row>
    <row r="25" spans="1:10" x14ac:dyDescent="0.2">
      <c r="A25" s="12"/>
      <c r="C25" s="12"/>
      <c r="D25" s="12"/>
      <c r="E25" s="12"/>
      <c r="F25" s="12"/>
      <c r="G25" s="12"/>
      <c r="H25" s="12"/>
      <c r="I25" s="12"/>
      <c r="J25" s="11"/>
    </row>
    <row r="26" spans="1:10" x14ac:dyDescent="0.2">
      <c r="A26" s="12"/>
      <c r="C26" s="12"/>
      <c r="D26" s="12"/>
      <c r="E26" s="12"/>
      <c r="F26" s="12"/>
      <c r="G26" s="12"/>
      <c r="H26" s="12"/>
      <c r="I26" s="12"/>
      <c r="J26" s="11"/>
    </row>
    <row r="27" spans="1:10" x14ac:dyDescent="0.2">
      <c r="A27" s="12"/>
      <c r="C27" s="12"/>
      <c r="D27" s="12"/>
      <c r="E27" s="12"/>
      <c r="F27" s="12"/>
      <c r="G27" s="12"/>
      <c r="H27" s="12"/>
      <c r="I27" s="12"/>
      <c r="J27" s="11"/>
    </row>
    <row r="28" spans="1:10" x14ac:dyDescent="0.2">
      <c r="A28" s="12"/>
      <c r="C28" s="12"/>
      <c r="D28" s="12"/>
      <c r="E28" s="12"/>
      <c r="F28" s="12"/>
      <c r="G28" s="12"/>
      <c r="H28" s="12"/>
      <c r="I28" s="12"/>
      <c r="J28" s="11"/>
    </row>
    <row r="29" spans="1:10" x14ac:dyDescent="0.2">
      <c r="A29" s="12"/>
      <c r="C29" s="12"/>
      <c r="D29" s="12"/>
      <c r="E29" s="12"/>
      <c r="F29" s="12"/>
      <c r="G29" s="12"/>
      <c r="H29" s="12"/>
      <c r="I29" s="12"/>
      <c r="J29" s="11"/>
    </row>
    <row r="30" spans="1:10" x14ac:dyDescent="0.2">
      <c r="A30" s="12"/>
      <c r="C30" s="12"/>
      <c r="D30" s="12"/>
      <c r="E30" s="12"/>
      <c r="F30" s="12"/>
      <c r="G30" s="12"/>
      <c r="H30" s="12"/>
      <c r="I30" s="12"/>
      <c r="J30" s="11"/>
    </row>
    <row r="31" spans="1:10" x14ac:dyDescent="0.2">
      <c r="A31" s="12"/>
      <c r="C31" s="12"/>
      <c r="D31" s="12"/>
      <c r="E31" s="12"/>
      <c r="F31" s="12"/>
      <c r="G31" s="12"/>
      <c r="H31" s="12"/>
      <c r="I31" s="12"/>
      <c r="J31" s="11"/>
    </row>
    <row r="32" spans="1:10" x14ac:dyDescent="0.2">
      <c r="A32" s="12"/>
      <c r="C32" s="12"/>
      <c r="D32" s="12"/>
      <c r="E32" s="12"/>
      <c r="F32" s="12"/>
      <c r="G32" s="12"/>
      <c r="H32" s="12"/>
      <c r="I32" s="12"/>
      <c r="J32" s="11"/>
    </row>
    <row r="33" spans="1:10" x14ac:dyDescent="0.2">
      <c r="A33" s="12"/>
      <c r="C33" s="12"/>
      <c r="D33" s="12"/>
      <c r="E33" s="12"/>
      <c r="F33" s="12"/>
      <c r="G33" s="12"/>
      <c r="H33" s="12"/>
      <c r="I33" s="12"/>
      <c r="J33" s="11"/>
    </row>
    <row r="34" spans="1:10" x14ac:dyDescent="0.2">
      <c r="C34" s="12"/>
      <c r="D34" s="12"/>
      <c r="E34" s="12"/>
      <c r="F34" s="12"/>
      <c r="G34" s="12"/>
      <c r="H34" s="12"/>
      <c r="I34" s="12"/>
    </row>
  </sheetData>
  <mergeCells count="4">
    <mergeCell ref="B4:D4"/>
    <mergeCell ref="E4:G4"/>
    <mergeCell ref="H4:J4"/>
    <mergeCell ref="A3:J3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N31"/>
  <sheetViews>
    <sheetView zoomScaleNormal="100" workbookViewId="0">
      <selection activeCell="A19" sqref="A19"/>
    </sheetView>
  </sheetViews>
  <sheetFormatPr defaultRowHeight="14.25" x14ac:dyDescent="0.2"/>
  <cols>
    <col min="1" max="1" width="19.44140625" customWidth="1"/>
    <col min="2" max="2" width="22.88671875" customWidth="1"/>
    <col min="3" max="4" width="30.109375" customWidth="1"/>
    <col min="6" max="6" width="10.33203125" bestFit="1" customWidth="1"/>
    <col min="8" max="8" width="12" bestFit="1" customWidth="1"/>
    <col min="12" max="12" width="10.6640625" bestFit="1" customWidth="1"/>
    <col min="13" max="13" width="12" bestFit="1" customWidth="1"/>
  </cols>
  <sheetData>
    <row r="2" spans="1:14" ht="15" thickBot="1" x14ac:dyDescent="0.25"/>
    <row r="3" spans="1:14" ht="32.450000000000003" customHeight="1" thickBot="1" x14ac:dyDescent="0.25">
      <c r="A3" s="76" t="s">
        <v>147</v>
      </c>
      <c r="B3" s="77"/>
      <c r="C3" s="77"/>
      <c r="D3" s="78"/>
    </row>
    <row r="4" spans="1:14" ht="20.100000000000001" customHeight="1" thickBot="1" x14ac:dyDescent="0.25">
      <c r="A4" s="2" t="s">
        <v>56</v>
      </c>
      <c r="B4" s="2" t="s">
        <v>23</v>
      </c>
      <c r="C4" s="2" t="s">
        <v>21</v>
      </c>
      <c r="D4" s="2" t="s">
        <v>22</v>
      </c>
    </row>
    <row r="5" spans="1:14" ht="15" customHeight="1" thickBot="1" x14ac:dyDescent="0.25">
      <c r="A5" s="73" t="s">
        <v>0</v>
      </c>
      <c r="B5" s="2" t="s">
        <v>47</v>
      </c>
      <c r="C5" s="4">
        <v>159094.49290135599</v>
      </c>
      <c r="D5" s="4">
        <v>68468580.670111999</v>
      </c>
      <c r="F5" s="26"/>
      <c r="G5" s="9"/>
      <c r="H5" s="8"/>
      <c r="I5" s="9"/>
      <c r="K5" s="8"/>
      <c r="L5" s="9"/>
      <c r="M5" s="8"/>
      <c r="N5" s="9"/>
    </row>
    <row r="6" spans="1:14" ht="15" customHeight="1" thickBot="1" x14ac:dyDescent="0.25">
      <c r="A6" s="74"/>
      <c r="B6" s="2" t="s">
        <v>48</v>
      </c>
      <c r="C6" s="7">
        <v>58671.363427747798</v>
      </c>
      <c r="D6" s="7">
        <v>70512814.984017998</v>
      </c>
      <c r="F6" s="26"/>
      <c r="G6" s="9"/>
      <c r="I6" s="9"/>
      <c r="L6" s="9"/>
      <c r="N6" s="9"/>
    </row>
    <row r="7" spans="1:14" ht="15" customHeight="1" thickBot="1" x14ac:dyDescent="0.25">
      <c r="A7" s="74"/>
      <c r="B7" s="2" t="s">
        <v>49</v>
      </c>
      <c r="C7" s="4">
        <v>37614.403571429</v>
      </c>
      <c r="D7" s="4">
        <v>106373795.42389201</v>
      </c>
      <c r="F7" s="26"/>
      <c r="G7" s="9"/>
      <c r="I7" s="9"/>
      <c r="L7" s="9"/>
      <c r="N7" s="9"/>
    </row>
    <row r="8" spans="1:14" ht="15" customHeight="1" thickBot="1" x14ac:dyDescent="0.25">
      <c r="A8" s="74"/>
      <c r="B8" s="2" t="s">
        <v>50</v>
      </c>
      <c r="C8" s="7">
        <v>11472.269766227801</v>
      </c>
      <c r="D8" s="7">
        <v>77660882.744034007</v>
      </c>
      <c r="F8" s="26"/>
      <c r="G8" s="9"/>
      <c r="I8" s="9"/>
      <c r="L8" s="9"/>
      <c r="N8" s="9"/>
    </row>
    <row r="9" spans="1:14" ht="15" customHeight="1" thickBot="1" x14ac:dyDescent="0.25">
      <c r="A9" s="74"/>
      <c r="B9" s="2" t="s">
        <v>51</v>
      </c>
      <c r="C9" s="4">
        <v>6791.8258809999998</v>
      </c>
      <c r="D9" s="4">
        <v>97604340.960271001</v>
      </c>
      <c r="F9" s="26"/>
      <c r="G9" s="9"/>
      <c r="I9" s="9"/>
      <c r="L9" s="9"/>
      <c r="N9" s="9"/>
    </row>
    <row r="10" spans="1:14" ht="15" customHeight="1" thickBot="1" x14ac:dyDescent="0.25">
      <c r="A10" s="75"/>
      <c r="B10" s="2" t="s">
        <v>52</v>
      </c>
      <c r="C10" s="7">
        <v>3251.998822</v>
      </c>
      <c r="D10" s="7">
        <v>231722890.58147201</v>
      </c>
      <c r="F10" s="26"/>
      <c r="G10" s="9"/>
      <c r="I10" s="9"/>
      <c r="L10" s="9"/>
      <c r="N10" s="9"/>
    </row>
    <row r="11" spans="1:14" ht="15" customHeight="1" thickBot="1" x14ac:dyDescent="0.25">
      <c r="A11" s="73" t="s">
        <v>1</v>
      </c>
      <c r="B11" s="2" t="s">
        <v>47</v>
      </c>
      <c r="C11" s="4">
        <v>37318.5011032076</v>
      </c>
      <c r="D11" s="4">
        <v>11105408.47521</v>
      </c>
      <c r="F11" s="26"/>
      <c r="G11" s="26"/>
      <c r="H11" s="8"/>
      <c r="I11" s="9"/>
    </row>
    <row r="12" spans="1:14" ht="15" customHeight="1" thickBot="1" x14ac:dyDescent="0.25">
      <c r="A12" s="74"/>
      <c r="B12" s="2" t="s">
        <v>48</v>
      </c>
      <c r="C12" s="7">
        <v>4547.0976236533897</v>
      </c>
      <c r="D12" s="7">
        <v>6400302.1370679997</v>
      </c>
      <c r="F12" s="26"/>
      <c r="G12" s="26"/>
      <c r="I12" s="9"/>
    </row>
    <row r="13" spans="1:14" ht="15" customHeight="1" thickBot="1" x14ac:dyDescent="0.25">
      <c r="A13" s="74"/>
      <c r="B13" s="2" t="s">
        <v>49</v>
      </c>
      <c r="C13" s="4">
        <v>4054.4689496914398</v>
      </c>
      <c r="D13" s="4">
        <v>12739277.062547</v>
      </c>
      <c r="F13" s="26"/>
      <c r="G13" s="26"/>
      <c r="I13" s="9"/>
    </row>
    <row r="14" spans="1:14" ht="15" customHeight="1" thickBot="1" x14ac:dyDescent="0.25">
      <c r="A14" s="74"/>
      <c r="B14" s="2" t="s">
        <v>50</v>
      </c>
      <c r="C14" s="7">
        <v>1695.9037200354801</v>
      </c>
      <c r="D14" s="7">
        <v>11968112.414283</v>
      </c>
      <c r="F14" s="26"/>
      <c r="G14" s="26"/>
      <c r="I14" s="9"/>
    </row>
    <row r="15" spans="1:14" ht="15" customHeight="1" thickBot="1" x14ac:dyDescent="0.25">
      <c r="A15" s="74"/>
      <c r="B15" s="2" t="s">
        <v>51</v>
      </c>
      <c r="C15" s="4">
        <v>1346.89806084722</v>
      </c>
      <c r="D15" s="4">
        <v>21491251.124738999</v>
      </c>
      <c r="F15" s="26"/>
      <c r="G15" s="26"/>
      <c r="I15" s="9"/>
    </row>
    <row r="16" spans="1:14" ht="15" customHeight="1" thickBot="1" x14ac:dyDescent="0.25">
      <c r="A16" s="75"/>
      <c r="B16" s="2" t="s">
        <v>52</v>
      </c>
      <c r="C16" s="7">
        <v>1790.70869939264</v>
      </c>
      <c r="D16" s="7">
        <v>310815759.52595198</v>
      </c>
      <c r="F16" s="26"/>
      <c r="G16" s="26"/>
      <c r="I16" s="9"/>
    </row>
    <row r="18" spans="1:7" x14ac:dyDescent="0.2">
      <c r="C18" s="8"/>
      <c r="D18" s="8"/>
      <c r="F18" s="26"/>
      <c r="G18" s="26"/>
    </row>
    <row r="19" spans="1:7" x14ac:dyDescent="0.2">
      <c r="A19" t="s">
        <v>216</v>
      </c>
      <c r="C19" s="9"/>
      <c r="D19" s="9"/>
      <c r="F19" s="26"/>
      <c r="G19" s="26"/>
    </row>
    <row r="20" spans="1:7" x14ac:dyDescent="0.2">
      <c r="C20" s="9"/>
      <c r="D20" s="9"/>
      <c r="F20" s="26"/>
      <c r="G20" s="26"/>
    </row>
    <row r="21" spans="1:7" x14ac:dyDescent="0.2">
      <c r="C21" s="9"/>
      <c r="D21" s="9"/>
      <c r="F21" s="26"/>
      <c r="G21" s="26"/>
    </row>
    <row r="22" spans="1:7" x14ac:dyDescent="0.2">
      <c r="C22" s="9"/>
      <c r="D22" s="9"/>
      <c r="F22" s="26"/>
      <c r="G22" s="26"/>
    </row>
    <row r="23" spans="1:7" x14ac:dyDescent="0.2">
      <c r="C23" s="9"/>
      <c r="D23" s="9"/>
      <c r="F23" s="26"/>
      <c r="G23" s="26"/>
    </row>
    <row r="24" spans="1:7" x14ac:dyDescent="0.2">
      <c r="C24" s="9"/>
      <c r="D24" s="9"/>
    </row>
    <row r="25" spans="1:7" x14ac:dyDescent="0.2">
      <c r="C25" s="8"/>
      <c r="D25" s="8"/>
    </row>
    <row r="26" spans="1:7" x14ac:dyDescent="0.2">
      <c r="C26" s="9"/>
      <c r="D26" s="9"/>
    </row>
    <row r="29" spans="1:7" x14ac:dyDescent="0.2">
      <c r="C29" s="8"/>
      <c r="D29" s="8"/>
    </row>
    <row r="31" spans="1:7" x14ac:dyDescent="0.2">
      <c r="C31" s="9"/>
      <c r="D31" s="9"/>
    </row>
  </sheetData>
  <mergeCells count="3">
    <mergeCell ref="A5:A10"/>
    <mergeCell ref="A11:A16"/>
    <mergeCell ref="A3:D3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autoPageBreaks="0"/>
  </sheetPr>
  <dimension ref="A2:AL227"/>
  <sheetViews>
    <sheetView zoomScaleNormal="100" workbookViewId="0">
      <selection activeCell="A20" sqref="A20"/>
    </sheetView>
  </sheetViews>
  <sheetFormatPr defaultRowHeight="14.25" x14ac:dyDescent="0.2"/>
  <cols>
    <col min="1" max="1" width="14.21875" customWidth="1"/>
    <col min="2" max="5" width="22.5546875" customWidth="1"/>
    <col min="7" max="7" width="14.5546875" bestFit="1" customWidth="1"/>
    <col min="8" max="8" width="11.77734375" bestFit="1" customWidth="1"/>
    <col min="9" max="9" width="11.6640625" bestFit="1" customWidth="1"/>
    <col min="10" max="21" width="11.6640625" customWidth="1"/>
  </cols>
  <sheetData>
    <row r="2" spans="1:38" ht="15" thickBot="1" x14ac:dyDescent="0.25"/>
    <row r="3" spans="1:38" ht="24.95" customHeight="1" thickBot="1" x14ac:dyDescent="0.25">
      <c r="A3" s="70" t="s">
        <v>211</v>
      </c>
      <c r="B3" s="71"/>
      <c r="C3" s="71"/>
      <c r="D3" s="71"/>
      <c r="E3" s="72"/>
      <c r="G3" s="70" t="s">
        <v>210</v>
      </c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2"/>
    </row>
    <row r="4" spans="1:38" ht="20.100000000000001" customHeight="1" x14ac:dyDescent="0.2">
      <c r="B4" s="91" t="s">
        <v>191</v>
      </c>
      <c r="C4" s="91"/>
      <c r="D4" s="91"/>
      <c r="E4" s="91"/>
      <c r="H4" s="56"/>
      <c r="J4" s="92" t="s">
        <v>205</v>
      </c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</row>
    <row r="5" spans="1:38" x14ac:dyDescent="0.2">
      <c r="A5" s="48" t="s">
        <v>187</v>
      </c>
      <c r="B5" s="48" t="s">
        <v>3</v>
      </c>
      <c r="C5" s="48" t="s">
        <v>45</v>
      </c>
      <c r="D5" s="48" t="s">
        <v>5</v>
      </c>
      <c r="E5" s="48" t="s">
        <v>192</v>
      </c>
      <c r="G5" s="48" t="s">
        <v>206</v>
      </c>
      <c r="H5" s="48" t="s">
        <v>207</v>
      </c>
      <c r="I5" s="48" t="s">
        <v>187</v>
      </c>
      <c r="J5" s="57">
        <v>1</v>
      </c>
      <c r="K5" s="49">
        <v>2</v>
      </c>
      <c r="L5" s="49">
        <v>3</v>
      </c>
      <c r="M5" s="49">
        <v>4</v>
      </c>
      <c r="N5" s="49">
        <v>5</v>
      </c>
      <c r="O5" s="49">
        <v>6</v>
      </c>
      <c r="P5" s="49">
        <v>7</v>
      </c>
      <c r="Q5" s="49">
        <v>8</v>
      </c>
      <c r="R5" s="49">
        <v>9</v>
      </c>
      <c r="S5" s="49">
        <v>10</v>
      </c>
      <c r="T5" s="49">
        <v>11</v>
      </c>
      <c r="U5" s="49">
        <v>12</v>
      </c>
    </row>
    <row r="6" spans="1:38" x14ac:dyDescent="0.2">
      <c r="A6" s="50" t="s">
        <v>193</v>
      </c>
      <c r="B6" s="51">
        <v>348637718.41545695</v>
      </c>
      <c r="C6" s="51">
        <v>147705216.70592201</v>
      </c>
      <c r="D6" s="51">
        <v>256301187.437756</v>
      </c>
      <c r="E6" s="51">
        <v>752644122.55913496</v>
      </c>
      <c r="G6" s="58" t="s">
        <v>3</v>
      </c>
      <c r="H6" s="58" t="s">
        <v>208</v>
      </c>
      <c r="I6" s="58">
        <v>2009</v>
      </c>
      <c r="J6" s="59">
        <v>359590635.16000009</v>
      </c>
      <c r="K6" s="59">
        <v>354022296.17999965</v>
      </c>
      <c r="L6" s="59">
        <v>340346026.88999981</v>
      </c>
      <c r="M6" s="59">
        <v>339865338.73999977</v>
      </c>
      <c r="N6" s="59">
        <v>344063651.59999979</v>
      </c>
      <c r="O6" s="59">
        <v>352055852.51999998</v>
      </c>
      <c r="P6" s="59">
        <v>354448692.83999997</v>
      </c>
      <c r="Q6" s="59">
        <v>355848802.80999988</v>
      </c>
      <c r="R6" s="59">
        <v>353571572.88999987</v>
      </c>
      <c r="S6" s="59">
        <v>356420344.1699999</v>
      </c>
      <c r="T6" s="59">
        <v>356387017.31999999</v>
      </c>
      <c r="U6" s="59">
        <v>356273702.11999995</v>
      </c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x14ac:dyDescent="0.2">
      <c r="A7" s="53" t="s">
        <v>194</v>
      </c>
      <c r="B7" s="54">
        <v>242827814.93289804</v>
      </c>
      <c r="C7" s="54">
        <v>147020274.63840005</v>
      </c>
      <c r="D7" s="54">
        <v>180973441.75084403</v>
      </c>
      <c r="E7" s="54">
        <v>570821531.32214212</v>
      </c>
      <c r="G7" s="60" t="s">
        <v>3</v>
      </c>
      <c r="H7" s="60" t="s">
        <v>208</v>
      </c>
      <c r="I7" s="60">
        <v>2010</v>
      </c>
      <c r="J7" s="61">
        <v>211870988.84999999</v>
      </c>
      <c r="K7" s="61">
        <v>260379863.22999969</v>
      </c>
      <c r="L7" s="61">
        <v>252596831.63999975</v>
      </c>
      <c r="M7" s="61">
        <v>252652394.10999978</v>
      </c>
      <c r="N7" s="61">
        <v>254251859.08999988</v>
      </c>
      <c r="O7" s="61">
        <v>252411327.14999983</v>
      </c>
      <c r="P7" s="61">
        <v>251421589.17999974</v>
      </c>
      <c r="Q7" s="61">
        <v>243923096.21999976</v>
      </c>
      <c r="R7" s="61">
        <v>243001240.97999975</v>
      </c>
      <c r="S7" s="61">
        <v>242650365.56999978</v>
      </c>
      <c r="T7" s="61">
        <v>242568777.55999976</v>
      </c>
      <c r="U7" s="62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</row>
    <row r="8" spans="1:38" x14ac:dyDescent="0.2">
      <c r="A8" s="50" t="s">
        <v>195</v>
      </c>
      <c r="B8" s="51">
        <v>168715999.45214602</v>
      </c>
      <c r="C8" s="51">
        <v>163651997.06237096</v>
      </c>
      <c r="D8" s="51">
        <v>167265543.38017505</v>
      </c>
      <c r="E8" s="51">
        <v>499633539.894692</v>
      </c>
      <c r="G8" s="58" t="s">
        <v>3</v>
      </c>
      <c r="H8" s="58" t="s">
        <v>208</v>
      </c>
      <c r="I8" s="58">
        <v>2011</v>
      </c>
      <c r="J8" s="59">
        <v>186253125.69999996</v>
      </c>
      <c r="K8" s="59">
        <v>173818519.07999998</v>
      </c>
      <c r="L8" s="59">
        <v>172220833.87999997</v>
      </c>
      <c r="M8" s="59">
        <v>171962918.32999992</v>
      </c>
      <c r="N8" s="59">
        <v>170852670.53999999</v>
      </c>
      <c r="O8" s="59">
        <v>170402429.21000004</v>
      </c>
      <c r="P8" s="59">
        <v>170223274.40000004</v>
      </c>
      <c r="Q8" s="59">
        <v>169510562.02000001</v>
      </c>
      <c r="R8" s="59">
        <v>168626054.92000002</v>
      </c>
      <c r="S8" s="59">
        <v>168472165.37</v>
      </c>
      <c r="T8" s="63"/>
      <c r="U8" s="63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</row>
    <row r="9" spans="1:38" x14ac:dyDescent="0.2">
      <c r="A9" s="53" t="s">
        <v>196</v>
      </c>
      <c r="B9" s="54">
        <v>125699849.54707095</v>
      </c>
      <c r="C9" s="54">
        <v>164783160.81820005</v>
      </c>
      <c r="D9" s="54">
        <v>153575182.15841198</v>
      </c>
      <c r="E9" s="54">
        <v>444058192.52368295</v>
      </c>
      <c r="G9" s="60" t="s">
        <v>3</v>
      </c>
      <c r="H9" s="60" t="s">
        <v>208</v>
      </c>
      <c r="I9" s="60">
        <v>2012</v>
      </c>
      <c r="J9" s="61">
        <v>139304183.97</v>
      </c>
      <c r="K9" s="61">
        <v>127252124.98999995</v>
      </c>
      <c r="L9" s="61">
        <v>126057664.49999996</v>
      </c>
      <c r="M9" s="61">
        <v>125585949.31999999</v>
      </c>
      <c r="N9" s="61">
        <v>124392303.79999994</v>
      </c>
      <c r="O9" s="61">
        <v>124718192.04999997</v>
      </c>
      <c r="P9" s="61">
        <v>124368637.04999994</v>
      </c>
      <c r="Q9" s="61">
        <v>124258325.71999992</v>
      </c>
      <c r="R9" s="61">
        <v>124157732.00999993</v>
      </c>
      <c r="S9" s="62"/>
      <c r="T9" s="62"/>
      <c r="U9" s="62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</row>
    <row r="10" spans="1:38" x14ac:dyDescent="0.2">
      <c r="A10" s="50" t="s">
        <v>197</v>
      </c>
      <c r="B10" s="51">
        <v>164259690.23978502</v>
      </c>
      <c r="C10" s="51">
        <v>170084685.77766004</v>
      </c>
      <c r="D10" s="51">
        <v>162947047.40197098</v>
      </c>
      <c r="E10" s="51">
        <v>497291423.41941607</v>
      </c>
      <c r="G10" s="58" t="s">
        <v>3</v>
      </c>
      <c r="H10" s="58" t="s">
        <v>208</v>
      </c>
      <c r="I10" s="58">
        <v>2013</v>
      </c>
      <c r="J10" s="59">
        <v>177974156.28999999</v>
      </c>
      <c r="K10" s="59">
        <v>176300122.19999987</v>
      </c>
      <c r="L10" s="59">
        <v>169926059.37999979</v>
      </c>
      <c r="M10" s="59">
        <v>169987744.18999997</v>
      </c>
      <c r="N10" s="59">
        <v>170198582.53999993</v>
      </c>
      <c r="O10" s="59">
        <v>168756066.18999997</v>
      </c>
      <c r="P10" s="59">
        <v>165717632.92999977</v>
      </c>
      <c r="Q10" s="59">
        <v>164159846.68999985</v>
      </c>
      <c r="R10" s="63"/>
      <c r="S10" s="63"/>
      <c r="T10" s="63"/>
      <c r="U10" s="63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</row>
    <row r="11" spans="1:38" x14ac:dyDescent="0.2">
      <c r="A11" s="53" t="s">
        <v>198</v>
      </c>
      <c r="B11" s="54">
        <v>156181580.42844298</v>
      </c>
      <c r="C11" s="54">
        <v>195934935.21042299</v>
      </c>
      <c r="D11" s="54">
        <v>160833803.238673</v>
      </c>
      <c r="E11" s="54">
        <v>512950318.87753892</v>
      </c>
      <c r="G11" s="60" t="s">
        <v>3</v>
      </c>
      <c r="H11" s="60" t="s">
        <v>208</v>
      </c>
      <c r="I11" s="60">
        <v>2014</v>
      </c>
      <c r="J11" s="61">
        <v>167681597.47999996</v>
      </c>
      <c r="K11" s="61">
        <v>159200304.46000007</v>
      </c>
      <c r="L11" s="61">
        <v>156851181.71000004</v>
      </c>
      <c r="M11" s="61">
        <v>157085171.28999999</v>
      </c>
      <c r="N11" s="61">
        <v>156142167.66999999</v>
      </c>
      <c r="O11" s="61">
        <v>156127663.31</v>
      </c>
      <c r="P11" s="61">
        <v>155906010.91</v>
      </c>
      <c r="Q11" s="61"/>
      <c r="R11" s="62"/>
      <c r="S11" s="62"/>
      <c r="T11" s="62"/>
      <c r="U11" s="62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</row>
    <row r="12" spans="1:38" x14ac:dyDescent="0.2">
      <c r="A12" s="50" t="s">
        <v>199</v>
      </c>
      <c r="B12" s="51">
        <v>145037192.53525603</v>
      </c>
      <c r="C12" s="51">
        <v>190904731.25021601</v>
      </c>
      <c r="D12" s="51">
        <v>187538696.88707101</v>
      </c>
      <c r="E12" s="51">
        <v>523480620.67254305</v>
      </c>
      <c r="G12" s="58" t="s">
        <v>3</v>
      </c>
      <c r="H12" s="58" t="s">
        <v>208</v>
      </c>
      <c r="I12" s="58">
        <v>2015</v>
      </c>
      <c r="J12" s="59">
        <v>140661892.56999999</v>
      </c>
      <c r="K12" s="59">
        <v>147708397.24999997</v>
      </c>
      <c r="L12" s="59">
        <v>146295845.9799999</v>
      </c>
      <c r="M12" s="59">
        <v>145320037.9499999</v>
      </c>
      <c r="N12" s="59">
        <v>145905362.61999989</v>
      </c>
      <c r="O12" s="59">
        <v>144501740.23999986</v>
      </c>
      <c r="P12" s="63"/>
      <c r="Q12" s="59"/>
      <c r="R12" s="63"/>
      <c r="S12" s="63"/>
      <c r="T12" s="63"/>
      <c r="U12" s="63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</row>
    <row r="13" spans="1:38" x14ac:dyDescent="0.2">
      <c r="A13" s="53" t="s">
        <v>200</v>
      </c>
      <c r="B13" s="54">
        <v>119262978.46921998</v>
      </c>
      <c r="C13" s="54">
        <v>165980962.29707396</v>
      </c>
      <c r="D13" s="54">
        <v>151799300.68008301</v>
      </c>
      <c r="E13" s="54">
        <v>437043241.44637692</v>
      </c>
      <c r="G13" s="60" t="s">
        <v>3</v>
      </c>
      <c r="H13" s="60" t="s">
        <v>208</v>
      </c>
      <c r="I13" s="60">
        <v>2016</v>
      </c>
      <c r="J13" s="61">
        <v>123657184.13999996</v>
      </c>
      <c r="K13" s="61">
        <v>118935040.41000009</v>
      </c>
      <c r="L13" s="61">
        <v>119776479.99000004</v>
      </c>
      <c r="M13" s="61">
        <v>119756256.01000004</v>
      </c>
      <c r="N13" s="61">
        <v>119287740.30000001</v>
      </c>
      <c r="O13" s="62"/>
      <c r="P13" s="62"/>
      <c r="Q13" s="61"/>
      <c r="R13" s="62"/>
      <c r="S13" s="62"/>
      <c r="T13" s="62"/>
      <c r="U13" s="62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</row>
    <row r="14" spans="1:38" x14ac:dyDescent="0.2">
      <c r="A14" s="50" t="s">
        <v>201</v>
      </c>
      <c r="B14" s="51">
        <v>103167691.84233902</v>
      </c>
      <c r="C14" s="51">
        <v>171331549.16394904</v>
      </c>
      <c r="D14" s="51">
        <v>135133258.980854</v>
      </c>
      <c r="E14" s="51">
        <v>409632499.98714209</v>
      </c>
      <c r="G14" s="58" t="s">
        <v>3</v>
      </c>
      <c r="H14" s="58" t="s">
        <v>208</v>
      </c>
      <c r="I14" s="58">
        <v>2017</v>
      </c>
      <c r="J14" s="59">
        <v>111313685.56999986</v>
      </c>
      <c r="K14" s="59">
        <v>103929407.00999993</v>
      </c>
      <c r="L14" s="59">
        <v>103269312.25999999</v>
      </c>
      <c r="M14" s="59">
        <v>103327507.01000002</v>
      </c>
      <c r="N14" s="59"/>
      <c r="O14" s="63"/>
      <c r="P14" s="63"/>
      <c r="Q14" s="59"/>
      <c r="R14" s="63"/>
      <c r="S14" s="63"/>
      <c r="T14" s="63"/>
      <c r="U14" s="63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</row>
    <row r="15" spans="1:38" x14ac:dyDescent="0.2">
      <c r="A15" s="53" t="s">
        <v>202</v>
      </c>
      <c r="B15" s="54">
        <v>113323474.36505902</v>
      </c>
      <c r="C15" s="54">
        <v>169343264.19641304</v>
      </c>
      <c r="D15" s="54">
        <v>150637339.37667099</v>
      </c>
      <c r="E15" s="54">
        <v>433304077.93814301</v>
      </c>
      <c r="G15" s="60" t="s">
        <v>3</v>
      </c>
      <c r="H15" s="60" t="s">
        <v>208</v>
      </c>
      <c r="I15" s="60">
        <v>2018</v>
      </c>
      <c r="J15" s="61">
        <v>119281128.67</v>
      </c>
      <c r="K15" s="61">
        <v>113201874.28999999</v>
      </c>
      <c r="L15" s="61">
        <v>113102495.10999992</v>
      </c>
      <c r="M15" s="62"/>
      <c r="N15" s="61"/>
      <c r="O15" s="62"/>
      <c r="P15" s="62"/>
      <c r="Q15" s="61"/>
      <c r="R15" s="62"/>
      <c r="S15" s="62"/>
      <c r="T15" s="62"/>
      <c r="U15" s="62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</row>
    <row r="16" spans="1:38" x14ac:dyDescent="0.2">
      <c r="A16" s="50" t="s">
        <v>203</v>
      </c>
      <c r="B16" s="51">
        <v>142809402.00094804</v>
      </c>
      <c r="C16" s="51">
        <v>151777547.63353792</v>
      </c>
      <c r="D16" s="51">
        <v>143656486.857012</v>
      </c>
      <c r="E16" s="51">
        <v>438243436.49149799</v>
      </c>
      <c r="G16" s="58" t="s">
        <v>3</v>
      </c>
      <c r="H16" s="58" t="s">
        <v>208</v>
      </c>
      <c r="I16" s="58">
        <v>2019</v>
      </c>
      <c r="J16" s="59">
        <v>132805633.75999986</v>
      </c>
      <c r="K16" s="59">
        <v>142571949.38999987</v>
      </c>
      <c r="L16" s="63"/>
      <c r="M16" s="63"/>
      <c r="N16" s="59"/>
      <c r="O16" s="63"/>
      <c r="P16" s="63"/>
      <c r="Q16" s="59"/>
      <c r="R16" s="63"/>
      <c r="S16" s="63"/>
      <c r="T16" s="63"/>
      <c r="U16" s="63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</row>
    <row r="17" spans="1:38" x14ac:dyDescent="0.2">
      <c r="A17" s="53" t="s">
        <v>204</v>
      </c>
      <c r="B17" s="54">
        <v>418771620.97451198</v>
      </c>
      <c r="C17" s="54">
        <v>154383092.04166102</v>
      </c>
      <c r="D17" s="54">
        <v>131490518.19405499</v>
      </c>
      <c r="E17" s="54">
        <v>704645231.21022797</v>
      </c>
      <c r="G17" s="60" t="s">
        <v>3</v>
      </c>
      <c r="H17" s="60" t="s">
        <v>208</v>
      </c>
      <c r="I17" s="60">
        <v>2020</v>
      </c>
      <c r="J17" s="61">
        <v>264892716.51999986</v>
      </c>
      <c r="K17" s="62"/>
      <c r="L17" s="62"/>
      <c r="M17" s="62"/>
      <c r="N17" s="61"/>
      <c r="O17" s="62"/>
      <c r="P17" s="62"/>
      <c r="Q17" s="61"/>
      <c r="R17" s="62"/>
      <c r="S17" s="62"/>
      <c r="T17" s="62"/>
      <c r="U17" s="62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</row>
    <row r="18" spans="1:38" x14ac:dyDescent="0.2">
      <c r="G18" s="58" t="s">
        <v>3</v>
      </c>
      <c r="H18" s="58" t="s">
        <v>209</v>
      </c>
      <c r="I18" s="58">
        <v>2009</v>
      </c>
      <c r="J18" s="59">
        <v>114275337.63999994</v>
      </c>
      <c r="K18" s="59">
        <v>262488302.73999971</v>
      </c>
      <c r="L18" s="59">
        <v>292794315.67999983</v>
      </c>
      <c r="M18" s="59">
        <v>324770994.34999985</v>
      </c>
      <c r="N18" s="59">
        <v>332568968.01999986</v>
      </c>
      <c r="O18" s="59">
        <v>340340683.98999971</v>
      </c>
      <c r="P18" s="59">
        <v>346154681.86999977</v>
      </c>
      <c r="Q18" s="59">
        <v>347581521.68999976</v>
      </c>
      <c r="R18" s="59">
        <v>348861084.16999978</v>
      </c>
      <c r="S18" s="59">
        <v>351381889.10999978</v>
      </c>
      <c r="T18" s="59">
        <v>353359743.78999984</v>
      </c>
      <c r="U18" s="59">
        <v>353852612.33999985</v>
      </c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</row>
    <row r="19" spans="1:38" x14ac:dyDescent="0.2">
      <c r="G19" s="60" t="s">
        <v>3</v>
      </c>
      <c r="H19" s="60" t="s">
        <v>209</v>
      </c>
      <c r="I19" s="60">
        <v>2010</v>
      </c>
      <c r="J19" s="61">
        <v>97163168.229999974</v>
      </c>
      <c r="K19" s="61">
        <v>220616732.33999979</v>
      </c>
      <c r="L19" s="61">
        <v>236444588.66999996</v>
      </c>
      <c r="M19" s="61">
        <v>242117656.2099998</v>
      </c>
      <c r="N19" s="61">
        <v>247716548.77999982</v>
      </c>
      <c r="O19" s="61">
        <v>248294747.52999982</v>
      </c>
      <c r="P19" s="61">
        <v>248075030.01999971</v>
      </c>
      <c r="Q19" s="61">
        <v>243297919.31999981</v>
      </c>
      <c r="R19" s="61">
        <v>243007326.13999975</v>
      </c>
      <c r="S19" s="61">
        <v>242785232.93999982</v>
      </c>
      <c r="T19" s="61">
        <v>242715195.28999978</v>
      </c>
      <c r="U19" s="62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</row>
    <row r="20" spans="1:38" x14ac:dyDescent="0.2">
      <c r="A20" t="s">
        <v>171</v>
      </c>
      <c r="G20" s="58" t="s">
        <v>3</v>
      </c>
      <c r="H20" s="58" t="s">
        <v>209</v>
      </c>
      <c r="I20" s="58">
        <v>2011</v>
      </c>
      <c r="J20" s="59">
        <v>68596856.500000015</v>
      </c>
      <c r="K20" s="59">
        <v>142941906.05999997</v>
      </c>
      <c r="L20" s="59">
        <v>160198069.72</v>
      </c>
      <c r="M20" s="59">
        <v>168357710.87</v>
      </c>
      <c r="N20" s="59">
        <v>169467534.53</v>
      </c>
      <c r="O20" s="59">
        <v>169869875.66999999</v>
      </c>
      <c r="P20" s="59">
        <v>169857348.06</v>
      </c>
      <c r="Q20" s="59">
        <v>169135251.78000003</v>
      </c>
      <c r="R20" s="59">
        <v>168279751.42999998</v>
      </c>
      <c r="S20" s="59">
        <v>168174757.92999998</v>
      </c>
      <c r="T20" s="63"/>
      <c r="U20" s="63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</row>
    <row r="21" spans="1:38" x14ac:dyDescent="0.2">
      <c r="G21" s="60" t="s">
        <v>3</v>
      </c>
      <c r="H21" s="60" t="s">
        <v>209</v>
      </c>
      <c r="I21" s="60">
        <v>2012</v>
      </c>
      <c r="J21" s="61">
        <v>64027285.329999946</v>
      </c>
      <c r="K21" s="61">
        <v>109838273.44999996</v>
      </c>
      <c r="L21" s="61">
        <v>119074771.82999991</v>
      </c>
      <c r="M21" s="61">
        <v>121609262.61999995</v>
      </c>
      <c r="N21" s="61">
        <v>123549374.25999992</v>
      </c>
      <c r="O21" s="61">
        <v>123701191.87999991</v>
      </c>
      <c r="P21" s="61">
        <v>124057963.97999991</v>
      </c>
      <c r="Q21" s="61">
        <v>124132766.25999992</v>
      </c>
      <c r="R21" s="61">
        <v>124071148.09999993</v>
      </c>
      <c r="S21" s="62"/>
      <c r="T21" s="62"/>
      <c r="U21" s="62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</row>
    <row r="22" spans="1:38" x14ac:dyDescent="0.2">
      <c r="G22" s="58" t="s">
        <v>3</v>
      </c>
      <c r="H22" s="58" t="s">
        <v>209</v>
      </c>
      <c r="I22" s="58">
        <v>2013</v>
      </c>
      <c r="J22" s="59">
        <v>76441218.95999901</v>
      </c>
      <c r="K22" s="59">
        <v>149231283.30999976</v>
      </c>
      <c r="L22" s="59">
        <v>162280303.76999998</v>
      </c>
      <c r="M22" s="59">
        <v>165804924.66999999</v>
      </c>
      <c r="N22" s="59">
        <v>166691395.14000002</v>
      </c>
      <c r="O22" s="59">
        <v>166803187.13</v>
      </c>
      <c r="P22" s="59">
        <v>164222080.30999976</v>
      </c>
      <c r="Q22" s="59">
        <v>162844012.92999986</v>
      </c>
      <c r="R22" s="63"/>
      <c r="S22" s="63"/>
      <c r="T22" s="63"/>
      <c r="U22" s="63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</row>
    <row r="23" spans="1:38" x14ac:dyDescent="0.2">
      <c r="G23" s="60" t="s">
        <v>3</v>
      </c>
      <c r="H23" s="60" t="s">
        <v>209</v>
      </c>
      <c r="I23" s="60">
        <v>2014</v>
      </c>
      <c r="J23" s="61">
        <v>106254350.53999993</v>
      </c>
      <c r="K23" s="61">
        <v>146311929.24000007</v>
      </c>
      <c r="L23" s="61">
        <v>152980647.67999995</v>
      </c>
      <c r="M23" s="61">
        <v>153809805.00000003</v>
      </c>
      <c r="N23" s="61">
        <v>154100282.81000003</v>
      </c>
      <c r="O23" s="61">
        <v>154364506.58999997</v>
      </c>
      <c r="P23" s="61">
        <v>155662827.75</v>
      </c>
      <c r="Q23" s="61"/>
      <c r="R23" s="62"/>
      <c r="S23" s="62"/>
      <c r="T23" s="62"/>
      <c r="U23" s="62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</row>
    <row r="24" spans="1:38" x14ac:dyDescent="0.2">
      <c r="G24" s="58" t="s">
        <v>3</v>
      </c>
      <c r="H24" s="58" t="s">
        <v>209</v>
      </c>
      <c r="I24" s="58">
        <v>2015</v>
      </c>
      <c r="J24" s="59">
        <v>62671581.029999971</v>
      </c>
      <c r="K24" s="59">
        <v>125407708.67999992</v>
      </c>
      <c r="L24" s="59">
        <v>134599218.8499999</v>
      </c>
      <c r="M24" s="59">
        <v>139389413.36999986</v>
      </c>
      <c r="N24" s="59">
        <v>142179757.69999987</v>
      </c>
      <c r="O24" s="59">
        <v>141786194.13999987</v>
      </c>
      <c r="P24" s="63"/>
      <c r="Q24" s="59"/>
      <c r="R24" s="63"/>
      <c r="S24" s="63"/>
      <c r="T24" s="63"/>
      <c r="U24" s="63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</row>
    <row r="25" spans="1:38" x14ac:dyDescent="0.2">
      <c r="G25" s="60" t="s">
        <v>3</v>
      </c>
      <c r="H25" s="60" t="s">
        <v>209</v>
      </c>
      <c r="I25" s="60">
        <v>2016</v>
      </c>
      <c r="J25" s="61">
        <v>53072451.699999966</v>
      </c>
      <c r="K25" s="61">
        <v>101173566.76000001</v>
      </c>
      <c r="L25" s="61">
        <v>112187434.34000005</v>
      </c>
      <c r="M25" s="61">
        <v>116169770.10000005</v>
      </c>
      <c r="N25" s="61">
        <v>117172602.61000003</v>
      </c>
      <c r="O25" s="62"/>
      <c r="P25" s="62"/>
      <c r="Q25" s="61"/>
      <c r="R25" s="62"/>
      <c r="S25" s="62"/>
      <c r="T25" s="62"/>
      <c r="U25" s="62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</row>
    <row r="26" spans="1:38" x14ac:dyDescent="0.2">
      <c r="G26" s="58" t="s">
        <v>3</v>
      </c>
      <c r="H26" s="58" t="s">
        <v>209</v>
      </c>
      <c r="I26" s="58">
        <v>2017</v>
      </c>
      <c r="J26" s="59">
        <v>43754816.849999994</v>
      </c>
      <c r="K26" s="59">
        <v>89400414.449999973</v>
      </c>
      <c r="L26" s="59">
        <v>97016941.229999974</v>
      </c>
      <c r="M26" s="59">
        <v>98637298.509999961</v>
      </c>
      <c r="N26" s="59"/>
      <c r="O26" s="63"/>
      <c r="P26" s="63"/>
      <c r="Q26" s="59"/>
      <c r="R26" s="63"/>
      <c r="S26" s="63"/>
      <c r="T26" s="63"/>
      <c r="U26" s="63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</row>
    <row r="27" spans="1:38" x14ac:dyDescent="0.2">
      <c r="G27" s="60" t="s">
        <v>3</v>
      </c>
      <c r="H27" s="60" t="s">
        <v>209</v>
      </c>
      <c r="I27" s="60">
        <v>2018</v>
      </c>
      <c r="J27" s="61">
        <v>64648967.919999979</v>
      </c>
      <c r="K27" s="61">
        <v>101170019.80000003</v>
      </c>
      <c r="L27" s="61">
        <v>105248818.25999992</v>
      </c>
      <c r="M27" s="62"/>
      <c r="N27" s="61"/>
      <c r="O27" s="62"/>
      <c r="P27" s="62"/>
      <c r="Q27" s="61"/>
      <c r="R27" s="62"/>
      <c r="S27" s="62"/>
      <c r="T27" s="62"/>
      <c r="U27" s="62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</row>
    <row r="28" spans="1:38" x14ac:dyDescent="0.2">
      <c r="G28" s="58" t="s">
        <v>3</v>
      </c>
      <c r="H28" s="58" t="s">
        <v>209</v>
      </c>
      <c r="I28" s="58">
        <v>2019</v>
      </c>
      <c r="J28" s="59">
        <v>49961492.379999995</v>
      </c>
      <c r="K28" s="59">
        <v>108918923.24999999</v>
      </c>
      <c r="L28" s="63"/>
      <c r="M28" s="63"/>
      <c r="N28" s="59"/>
      <c r="O28" s="63"/>
      <c r="P28" s="63"/>
      <c r="Q28" s="59"/>
      <c r="R28" s="63"/>
      <c r="S28" s="63"/>
      <c r="T28" s="63"/>
      <c r="U28" s="63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</row>
    <row r="29" spans="1:38" x14ac:dyDescent="0.2">
      <c r="G29" s="60" t="s">
        <v>3</v>
      </c>
      <c r="H29" s="60" t="s">
        <v>209</v>
      </c>
      <c r="I29" s="60">
        <v>2020</v>
      </c>
      <c r="J29" s="61">
        <v>88022523.190000013</v>
      </c>
      <c r="K29" s="62"/>
      <c r="L29" s="62"/>
      <c r="M29" s="62"/>
      <c r="N29" s="61"/>
      <c r="O29" s="62"/>
      <c r="P29" s="62"/>
      <c r="Q29" s="61"/>
      <c r="R29" s="62"/>
      <c r="S29" s="62"/>
      <c r="T29" s="62"/>
      <c r="U29" s="62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</row>
    <row r="30" spans="1:38" x14ac:dyDescent="0.2">
      <c r="G30" s="58" t="s">
        <v>45</v>
      </c>
      <c r="H30" s="58" t="s">
        <v>208</v>
      </c>
      <c r="I30" s="58">
        <v>2009</v>
      </c>
      <c r="J30" s="59">
        <v>77850953.859999985</v>
      </c>
      <c r="K30" s="59">
        <v>103692383.07999995</v>
      </c>
      <c r="L30" s="59">
        <v>142237874.09999993</v>
      </c>
      <c r="M30" s="59">
        <v>151873523.42999998</v>
      </c>
      <c r="N30" s="59">
        <v>151462092.93999991</v>
      </c>
      <c r="O30" s="59">
        <v>153124282.89999998</v>
      </c>
      <c r="P30" s="59">
        <v>152751278.61999997</v>
      </c>
      <c r="Q30" s="59">
        <v>148915810.76999995</v>
      </c>
      <c r="R30" s="59">
        <v>147862250.31</v>
      </c>
      <c r="S30" s="59">
        <v>147100592.78999996</v>
      </c>
      <c r="T30" s="59">
        <v>146137245.22999993</v>
      </c>
      <c r="U30" s="59">
        <v>146276091.72999999</v>
      </c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</row>
    <row r="31" spans="1:38" x14ac:dyDescent="0.2">
      <c r="G31" s="60" t="s">
        <v>45</v>
      </c>
      <c r="H31" s="60" t="s">
        <v>208</v>
      </c>
      <c r="I31" s="60">
        <v>2010</v>
      </c>
      <c r="J31" s="61">
        <v>74973139.069999963</v>
      </c>
      <c r="K31" s="61">
        <v>101510051.92999999</v>
      </c>
      <c r="L31" s="61">
        <v>136295220.85999995</v>
      </c>
      <c r="M31" s="61">
        <v>143068499.84999996</v>
      </c>
      <c r="N31" s="61">
        <v>147020648.24999997</v>
      </c>
      <c r="O31" s="61">
        <v>147546409.35999897</v>
      </c>
      <c r="P31" s="61">
        <v>145881324.81</v>
      </c>
      <c r="Q31" s="61">
        <v>146014264.79999989</v>
      </c>
      <c r="R31" s="61">
        <v>144831769.29000002</v>
      </c>
      <c r="S31" s="61">
        <v>144298891.49999997</v>
      </c>
      <c r="T31" s="61">
        <v>143720866.93000001</v>
      </c>
      <c r="U31" s="62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</row>
    <row r="32" spans="1:38" x14ac:dyDescent="0.2">
      <c r="G32" s="58" t="s">
        <v>45</v>
      </c>
      <c r="H32" s="58" t="s">
        <v>208</v>
      </c>
      <c r="I32" s="58">
        <v>2011</v>
      </c>
      <c r="J32" s="59">
        <v>69215053.959999993</v>
      </c>
      <c r="K32" s="59">
        <v>108396527.95999999</v>
      </c>
      <c r="L32" s="59">
        <v>140606713.07999995</v>
      </c>
      <c r="M32" s="59">
        <v>155644867.74999997</v>
      </c>
      <c r="N32" s="59">
        <v>165678178.5699999</v>
      </c>
      <c r="O32" s="59">
        <v>164757972.01999998</v>
      </c>
      <c r="P32" s="59">
        <v>164247236.85999995</v>
      </c>
      <c r="Q32" s="59">
        <v>163246178.81</v>
      </c>
      <c r="R32" s="59">
        <v>160953884.29000002</v>
      </c>
      <c r="S32" s="59">
        <v>160214514.80000001</v>
      </c>
      <c r="T32" s="63"/>
      <c r="U32" s="63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</row>
    <row r="33" spans="7:38" x14ac:dyDescent="0.2">
      <c r="G33" s="60" t="s">
        <v>45</v>
      </c>
      <c r="H33" s="60" t="s">
        <v>208</v>
      </c>
      <c r="I33" s="60">
        <v>2012</v>
      </c>
      <c r="J33" s="61">
        <v>69501945.259999976</v>
      </c>
      <c r="K33" s="61">
        <v>102101304.79000001</v>
      </c>
      <c r="L33" s="61">
        <v>137798148.85999998</v>
      </c>
      <c r="M33" s="61">
        <v>156081437.85999998</v>
      </c>
      <c r="N33" s="61">
        <v>159506500.14999995</v>
      </c>
      <c r="O33" s="61">
        <v>160406841.25000006</v>
      </c>
      <c r="P33" s="61">
        <v>159653524.07000002</v>
      </c>
      <c r="Q33" s="61">
        <v>161619339.67999995</v>
      </c>
      <c r="R33" s="61">
        <v>160281966.79999995</v>
      </c>
      <c r="S33" s="62"/>
      <c r="T33" s="62"/>
      <c r="U33" s="62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</row>
    <row r="34" spans="7:38" x14ac:dyDescent="0.2">
      <c r="G34" s="58" t="s">
        <v>45</v>
      </c>
      <c r="H34" s="58" t="s">
        <v>208</v>
      </c>
      <c r="I34" s="58">
        <v>2013</v>
      </c>
      <c r="J34" s="59">
        <v>68604049.569999978</v>
      </c>
      <c r="K34" s="59">
        <v>104740531.53999995</v>
      </c>
      <c r="L34" s="59">
        <v>141738492.60000005</v>
      </c>
      <c r="M34" s="59">
        <v>161951042.72</v>
      </c>
      <c r="N34" s="59">
        <v>163494916.67000008</v>
      </c>
      <c r="O34" s="59">
        <v>164495847.77999893</v>
      </c>
      <c r="P34" s="59">
        <v>165619827.33999997</v>
      </c>
      <c r="Q34" s="59">
        <v>164238726.15999997</v>
      </c>
      <c r="R34" s="63"/>
      <c r="S34" s="63"/>
      <c r="T34" s="63"/>
      <c r="U34" s="63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</row>
    <row r="35" spans="7:38" x14ac:dyDescent="0.2">
      <c r="G35" s="60" t="s">
        <v>45</v>
      </c>
      <c r="H35" s="60" t="s">
        <v>208</v>
      </c>
      <c r="I35" s="60">
        <v>2014</v>
      </c>
      <c r="J35" s="61">
        <v>85796255.859999985</v>
      </c>
      <c r="K35" s="61">
        <v>133078386.06999998</v>
      </c>
      <c r="L35" s="61">
        <v>175059222.72999999</v>
      </c>
      <c r="M35" s="61">
        <v>186191076.89999998</v>
      </c>
      <c r="N35" s="61">
        <v>193350364.75999993</v>
      </c>
      <c r="O35" s="61">
        <v>193588120.03999996</v>
      </c>
      <c r="P35" s="61">
        <v>189295674.17819896</v>
      </c>
      <c r="Q35" s="61"/>
      <c r="R35" s="62"/>
      <c r="S35" s="62"/>
      <c r="T35" s="62"/>
      <c r="U35" s="62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</row>
    <row r="36" spans="7:38" x14ac:dyDescent="0.2">
      <c r="G36" s="58" t="s">
        <v>45</v>
      </c>
      <c r="H36" s="58" t="s">
        <v>208</v>
      </c>
      <c r="I36" s="58">
        <v>2015</v>
      </c>
      <c r="J36" s="59">
        <v>83739616.49000001</v>
      </c>
      <c r="K36" s="59">
        <v>134211526.44</v>
      </c>
      <c r="L36" s="59">
        <v>172966703.53999996</v>
      </c>
      <c r="M36" s="59">
        <v>188187208.37999997</v>
      </c>
      <c r="N36" s="59">
        <v>190720278.69999996</v>
      </c>
      <c r="O36" s="59">
        <v>185468529.70999995</v>
      </c>
      <c r="P36" s="63"/>
      <c r="Q36" s="59"/>
      <c r="R36" s="63"/>
      <c r="S36" s="63"/>
      <c r="T36" s="63"/>
      <c r="U36" s="63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</row>
    <row r="37" spans="7:38" x14ac:dyDescent="0.2">
      <c r="G37" s="60" t="s">
        <v>45</v>
      </c>
      <c r="H37" s="60" t="s">
        <v>208</v>
      </c>
      <c r="I37" s="60">
        <v>2016</v>
      </c>
      <c r="J37" s="61">
        <v>78258124.869999975</v>
      </c>
      <c r="K37" s="61">
        <v>112447464.03999995</v>
      </c>
      <c r="L37" s="61">
        <v>152885750.46999991</v>
      </c>
      <c r="M37" s="61">
        <v>161656457.94999996</v>
      </c>
      <c r="N37" s="61">
        <v>159976989.29999998</v>
      </c>
      <c r="O37" s="62"/>
      <c r="P37" s="62"/>
      <c r="Q37" s="61"/>
      <c r="R37" s="62"/>
      <c r="S37" s="62"/>
      <c r="T37" s="62"/>
      <c r="U37" s="62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</row>
    <row r="38" spans="7:38" x14ac:dyDescent="0.2">
      <c r="G38" s="58" t="s">
        <v>45</v>
      </c>
      <c r="H38" s="58" t="s">
        <v>208</v>
      </c>
      <c r="I38" s="58">
        <v>2017</v>
      </c>
      <c r="J38" s="59">
        <v>70832171.149999976</v>
      </c>
      <c r="K38" s="59">
        <v>110986725.28876898</v>
      </c>
      <c r="L38" s="59">
        <v>148537137.07764998</v>
      </c>
      <c r="M38" s="59">
        <v>157137568.95335901</v>
      </c>
      <c r="N38" s="59"/>
      <c r="O38" s="63"/>
      <c r="P38" s="63"/>
      <c r="Q38" s="59"/>
      <c r="R38" s="63"/>
      <c r="S38" s="63"/>
      <c r="T38" s="63"/>
      <c r="U38" s="63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</row>
    <row r="39" spans="7:38" x14ac:dyDescent="0.2">
      <c r="G39" s="60" t="s">
        <v>45</v>
      </c>
      <c r="H39" s="60" t="s">
        <v>208</v>
      </c>
      <c r="I39" s="60">
        <v>2018</v>
      </c>
      <c r="J39" s="61">
        <v>83366277.089999974</v>
      </c>
      <c r="K39" s="61">
        <v>114116433.36769101</v>
      </c>
      <c r="L39" s="61">
        <v>135948916.13769096</v>
      </c>
      <c r="M39" s="62"/>
      <c r="N39" s="61"/>
      <c r="O39" s="62"/>
      <c r="P39" s="62"/>
      <c r="Q39" s="61"/>
      <c r="R39" s="62"/>
      <c r="S39" s="62"/>
      <c r="T39" s="62"/>
      <c r="U39" s="62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</row>
    <row r="40" spans="7:38" x14ac:dyDescent="0.2">
      <c r="G40" s="58" t="s">
        <v>45</v>
      </c>
      <c r="H40" s="58" t="s">
        <v>208</v>
      </c>
      <c r="I40" s="58">
        <v>2019</v>
      </c>
      <c r="J40" s="59">
        <v>60685757.49999997</v>
      </c>
      <c r="K40" s="59">
        <v>78945774.918550953</v>
      </c>
      <c r="L40" s="63"/>
      <c r="M40" s="63"/>
      <c r="N40" s="59"/>
      <c r="O40" s="63"/>
      <c r="P40" s="63"/>
      <c r="Q40" s="59"/>
      <c r="R40" s="63"/>
      <c r="S40" s="63"/>
      <c r="T40" s="63"/>
      <c r="U40" s="63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</row>
    <row r="41" spans="7:38" x14ac:dyDescent="0.2">
      <c r="G41" s="60" t="s">
        <v>45</v>
      </c>
      <c r="H41" s="60" t="s">
        <v>208</v>
      </c>
      <c r="I41" s="60">
        <v>2020</v>
      </c>
      <c r="J41" s="61">
        <v>51795867.087323986</v>
      </c>
      <c r="K41" s="62"/>
      <c r="L41" s="62"/>
      <c r="M41" s="62"/>
      <c r="N41" s="61"/>
      <c r="O41" s="62"/>
      <c r="P41" s="62"/>
      <c r="Q41" s="61"/>
      <c r="R41" s="62"/>
      <c r="S41" s="62"/>
      <c r="T41" s="62"/>
      <c r="U41" s="62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</row>
    <row r="42" spans="7:38" x14ac:dyDescent="0.2">
      <c r="G42" s="58" t="s">
        <v>45</v>
      </c>
      <c r="H42" s="58" t="s">
        <v>209</v>
      </c>
      <c r="I42" s="58">
        <v>2009</v>
      </c>
      <c r="J42" s="59">
        <v>3971577.0799999991</v>
      </c>
      <c r="K42" s="59">
        <v>14253142.140000001</v>
      </c>
      <c r="L42" s="59">
        <v>35152962.719999984</v>
      </c>
      <c r="M42" s="59">
        <v>63545785.04999996</v>
      </c>
      <c r="N42" s="59">
        <v>88153366.520000011</v>
      </c>
      <c r="O42" s="59">
        <v>107984434.73999998</v>
      </c>
      <c r="P42" s="59">
        <v>122781988.94999997</v>
      </c>
      <c r="Q42" s="59">
        <v>130642928.6999999</v>
      </c>
      <c r="R42" s="59">
        <v>136926128.81999993</v>
      </c>
      <c r="S42" s="59">
        <v>140037693.85999995</v>
      </c>
      <c r="T42" s="59">
        <v>142707756.76999995</v>
      </c>
      <c r="U42" s="59">
        <v>144130145.16999996</v>
      </c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</row>
    <row r="43" spans="7:38" x14ac:dyDescent="0.2">
      <c r="G43" s="60" t="s">
        <v>45</v>
      </c>
      <c r="H43" s="60" t="s">
        <v>209</v>
      </c>
      <c r="I43" s="60">
        <v>2010</v>
      </c>
      <c r="J43" s="61">
        <v>3422722.3800000008</v>
      </c>
      <c r="K43" s="61">
        <v>13162687.020000001</v>
      </c>
      <c r="L43" s="61">
        <v>29390593.650000002</v>
      </c>
      <c r="M43" s="61">
        <v>54745674.099999972</v>
      </c>
      <c r="N43" s="61">
        <v>75225105.700000003</v>
      </c>
      <c r="O43" s="61">
        <v>96292699.140000045</v>
      </c>
      <c r="P43" s="61">
        <v>113718385.31000002</v>
      </c>
      <c r="Q43" s="61">
        <v>121596319.28999992</v>
      </c>
      <c r="R43" s="61">
        <v>131684817.09999999</v>
      </c>
      <c r="S43" s="61">
        <v>135740008.25</v>
      </c>
      <c r="T43" s="61">
        <v>137383444.53999999</v>
      </c>
      <c r="U43" s="62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</row>
    <row r="44" spans="7:38" x14ac:dyDescent="0.2">
      <c r="G44" s="58" t="s">
        <v>45</v>
      </c>
      <c r="H44" s="58" t="s">
        <v>209</v>
      </c>
      <c r="I44" s="58">
        <v>2011</v>
      </c>
      <c r="J44" s="59">
        <v>4040826.0399999963</v>
      </c>
      <c r="K44" s="59">
        <v>11255917.829999996</v>
      </c>
      <c r="L44" s="59">
        <v>29872070.579999991</v>
      </c>
      <c r="M44" s="59">
        <v>53966737.619999968</v>
      </c>
      <c r="N44" s="59">
        <v>86436111.37000002</v>
      </c>
      <c r="O44" s="59">
        <v>113530305.55</v>
      </c>
      <c r="P44" s="59">
        <v>130291811.17999993</v>
      </c>
      <c r="Q44" s="59">
        <v>141721110.95999989</v>
      </c>
      <c r="R44" s="59">
        <v>148805367.03999993</v>
      </c>
      <c r="S44" s="59">
        <v>152072199.74999994</v>
      </c>
      <c r="T44" s="63"/>
      <c r="U44" s="63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</row>
    <row r="45" spans="7:38" x14ac:dyDescent="0.2">
      <c r="G45" s="60" t="s">
        <v>45</v>
      </c>
      <c r="H45" s="60" t="s">
        <v>209</v>
      </c>
      <c r="I45" s="60">
        <v>2012</v>
      </c>
      <c r="J45" s="61">
        <v>2670137.5099999993</v>
      </c>
      <c r="K45" s="61">
        <v>11213533.559999997</v>
      </c>
      <c r="L45" s="61">
        <v>31229824.589999992</v>
      </c>
      <c r="M45" s="61">
        <v>57595995.210000016</v>
      </c>
      <c r="N45" s="61">
        <v>86190797.24999994</v>
      </c>
      <c r="O45" s="61">
        <v>106737130.07999995</v>
      </c>
      <c r="P45" s="61">
        <v>122876722.21999992</v>
      </c>
      <c r="Q45" s="61">
        <v>133484162.69999993</v>
      </c>
      <c r="R45" s="61">
        <v>139376701.41999996</v>
      </c>
      <c r="S45" s="62"/>
      <c r="T45" s="62"/>
      <c r="U45" s="62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</row>
    <row r="46" spans="7:38" x14ac:dyDescent="0.2">
      <c r="G46" s="58" t="s">
        <v>45</v>
      </c>
      <c r="H46" s="58" t="s">
        <v>209</v>
      </c>
      <c r="I46" s="58">
        <v>2013</v>
      </c>
      <c r="J46" s="59">
        <v>2769626.2699999986</v>
      </c>
      <c r="K46" s="59">
        <v>13102206.580000002</v>
      </c>
      <c r="L46" s="59">
        <v>31682369.519999981</v>
      </c>
      <c r="M46" s="59">
        <v>62333325.729999997</v>
      </c>
      <c r="N46" s="59">
        <v>92724656.059999943</v>
      </c>
      <c r="O46" s="59">
        <v>116586522.04999985</v>
      </c>
      <c r="P46" s="59">
        <v>130813646.43999992</v>
      </c>
      <c r="Q46" s="59">
        <v>137967015.81999993</v>
      </c>
      <c r="R46" s="63"/>
      <c r="S46" s="63"/>
      <c r="T46" s="63"/>
      <c r="U46" s="63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</row>
    <row r="47" spans="7:38" x14ac:dyDescent="0.2">
      <c r="G47" s="60" t="s">
        <v>45</v>
      </c>
      <c r="H47" s="60" t="s">
        <v>209</v>
      </c>
      <c r="I47" s="60">
        <v>2014</v>
      </c>
      <c r="J47" s="61">
        <v>2181932.1</v>
      </c>
      <c r="K47" s="61">
        <v>12678830.049999991</v>
      </c>
      <c r="L47" s="61">
        <v>35198116.569999985</v>
      </c>
      <c r="M47" s="61">
        <v>73828215.529999986</v>
      </c>
      <c r="N47" s="61">
        <v>105825149.13000003</v>
      </c>
      <c r="O47" s="61">
        <v>131874912.73</v>
      </c>
      <c r="P47" s="61">
        <v>148913366.64999995</v>
      </c>
      <c r="Q47" s="61"/>
      <c r="R47" s="62"/>
      <c r="S47" s="62"/>
      <c r="T47" s="62"/>
      <c r="U47" s="62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</row>
    <row r="48" spans="7:38" x14ac:dyDescent="0.2">
      <c r="G48" s="58" t="s">
        <v>45</v>
      </c>
      <c r="H48" s="58" t="s">
        <v>209</v>
      </c>
      <c r="I48" s="58">
        <v>2015</v>
      </c>
      <c r="J48" s="59">
        <v>2362964.7999999993</v>
      </c>
      <c r="K48" s="59">
        <v>13709048.4</v>
      </c>
      <c r="L48" s="59">
        <v>35373971.030000001</v>
      </c>
      <c r="M48" s="59">
        <v>61842549.129999943</v>
      </c>
      <c r="N48" s="59">
        <v>97176280.009999961</v>
      </c>
      <c r="O48" s="59">
        <v>117708276.93000001</v>
      </c>
      <c r="P48" s="63"/>
      <c r="Q48" s="59"/>
      <c r="R48" s="63"/>
      <c r="S48" s="63"/>
      <c r="T48" s="63"/>
      <c r="U48" s="63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</row>
    <row r="49" spans="7:38" x14ac:dyDescent="0.2">
      <c r="G49" s="60" t="s">
        <v>45</v>
      </c>
      <c r="H49" s="60" t="s">
        <v>209</v>
      </c>
      <c r="I49" s="60">
        <v>2016</v>
      </c>
      <c r="J49" s="61">
        <v>1871963.4499999995</v>
      </c>
      <c r="K49" s="61">
        <v>11039172.079999998</v>
      </c>
      <c r="L49" s="61">
        <v>29803269.590000007</v>
      </c>
      <c r="M49" s="61">
        <v>53584914.970000006</v>
      </c>
      <c r="N49" s="61">
        <v>74356799.98999995</v>
      </c>
      <c r="O49" s="62"/>
      <c r="P49" s="62"/>
      <c r="Q49" s="61"/>
      <c r="R49" s="62"/>
      <c r="S49" s="62"/>
      <c r="T49" s="62"/>
      <c r="U49" s="62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</row>
    <row r="50" spans="7:38" x14ac:dyDescent="0.2">
      <c r="G50" s="58" t="s">
        <v>45</v>
      </c>
      <c r="H50" s="58" t="s">
        <v>209</v>
      </c>
      <c r="I50" s="58">
        <v>2017</v>
      </c>
      <c r="J50" s="59">
        <v>2216107.3699999996</v>
      </c>
      <c r="K50" s="59">
        <v>11901099.578769002</v>
      </c>
      <c r="L50" s="59">
        <v>32588242.662649997</v>
      </c>
      <c r="M50" s="59">
        <v>54779672.413358949</v>
      </c>
      <c r="N50" s="59"/>
      <c r="O50" s="63"/>
      <c r="P50" s="63"/>
      <c r="Q50" s="59"/>
      <c r="R50" s="63"/>
      <c r="S50" s="63"/>
      <c r="T50" s="63"/>
      <c r="U50" s="63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</row>
    <row r="51" spans="7:38" x14ac:dyDescent="0.2">
      <c r="G51" s="60" t="s">
        <v>45</v>
      </c>
      <c r="H51" s="60" t="s">
        <v>209</v>
      </c>
      <c r="I51" s="60">
        <v>2018</v>
      </c>
      <c r="J51" s="61">
        <v>1834543.6699999997</v>
      </c>
      <c r="K51" s="61">
        <v>9733115.299999997</v>
      </c>
      <c r="L51" s="61">
        <v>25202858.769999996</v>
      </c>
      <c r="M51" s="62"/>
      <c r="N51" s="61"/>
      <c r="O51" s="62"/>
      <c r="P51" s="62"/>
      <c r="Q51" s="61"/>
      <c r="R51" s="62"/>
      <c r="S51" s="62"/>
      <c r="T51" s="62"/>
      <c r="U51" s="62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</row>
    <row r="52" spans="7:38" x14ac:dyDescent="0.2">
      <c r="G52" s="58" t="s">
        <v>45</v>
      </c>
      <c r="H52" s="58" t="s">
        <v>209</v>
      </c>
      <c r="I52" s="58">
        <v>2019</v>
      </c>
      <c r="J52" s="59">
        <v>1782685.8800000004</v>
      </c>
      <c r="K52" s="59">
        <v>7527238.9685569955</v>
      </c>
      <c r="L52" s="63"/>
      <c r="M52" s="63"/>
      <c r="N52" s="59"/>
      <c r="O52" s="63"/>
      <c r="P52" s="63"/>
      <c r="Q52" s="59"/>
      <c r="R52" s="63"/>
      <c r="S52" s="63"/>
      <c r="T52" s="63"/>
      <c r="U52" s="63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</row>
    <row r="53" spans="7:38" x14ac:dyDescent="0.2">
      <c r="G53" s="60" t="s">
        <v>45</v>
      </c>
      <c r="H53" s="60" t="s">
        <v>209</v>
      </c>
      <c r="I53" s="60">
        <v>2020</v>
      </c>
      <c r="J53" s="61">
        <v>1140932.1200000001</v>
      </c>
      <c r="K53" s="62"/>
      <c r="L53" s="62"/>
      <c r="M53" s="62"/>
      <c r="N53" s="61"/>
      <c r="O53" s="62"/>
      <c r="P53" s="62"/>
      <c r="Q53" s="61"/>
      <c r="R53" s="62"/>
      <c r="S53" s="62"/>
      <c r="T53" s="62"/>
      <c r="U53" s="62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</row>
    <row r="54" spans="7:38" x14ac:dyDescent="0.2">
      <c r="G54" s="58" t="s">
        <v>5</v>
      </c>
      <c r="H54" s="58" t="s">
        <v>208</v>
      </c>
      <c r="I54" s="58">
        <v>2009</v>
      </c>
      <c r="J54" s="59">
        <v>120621719.66000001</v>
      </c>
      <c r="K54" s="59">
        <v>157315639.15000007</v>
      </c>
      <c r="L54" s="59">
        <v>200370877.28999996</v>
      </c>
      <c r="M54" s="59">
        <v>211217380.8000001</v>
      </c>
      <c r="N54" s="59">
        <v>203139058.12000003</v>
      </c>
      <c r="O54" s="59">
        <v>203416502.06999999</v>
      </c>
      <c r="P54" s="59">
        <v>199620279.52999994</v>
      </c>
      <c r="Q54" s="59">
        <v>212575597.17999995</v>
      </c>
      <c r="R54" s="59">
        <v>210064499.96999991</v>
      </c>
      <c r="S54" s="59">
        <v>198284223.30999982</v>
      </c>
      <c r="T54" s="59">
        <v>196582015.7999998</v>
      </c>
      <c r="U54" s="59">
        <v>248148839.3199999</v>
      </c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</row>
    <row r="55" spans="7:38" x14ac:dyDescent="0.2">
      <c r="G55" s="60" t="s">
        <v>5</v>
      </c>
      <c r="H55" s="60" t="s">
        <v>208</v>
      </c>
      <c r="I55" s="60">
        <v>2010</v>
      </c>
      <c r="J55" s="61">
        <v>116412015.25999995</v>
      </c>
      <c r="K55" s="61">
        <v>162408063.64000005</v>
      </c>
      <c r="L55" s="61">
        <v>185608813.62999997</v>
      </c>
      <c r="M55" s="61">
        <v>188493228.62999985</v>
      </c>
      <c r="N55" s="61">
        <v>189631193.76999998</v>
      </c>
      <c r="O55" s="61">
        <v>190916913.36999995</v>
      </c>
      <c r="P55" s="61">
        <v>186079818.88999993</v>
      </c>
      <c r="Q55" s="61">
        <v>185892054.5399999</v>
      </c>
      <c r="R55" s="61">
        <v>185778081.39999998</v>
      </c>
      <c r="S55" s="61">
        <v>179612663.22999993</v>
      </c>
      <c r="T55" s="61">
        <v>179145220.03999987</v>
      </c>
      <c r="U55" s="62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</row>
    <row r="56" spans="7:38" x14ac:dyDescent="0.2">
      <c r="G56" s="58" t="s">
        <v>5</v>
      </c>
      <c r="H56" s="58" t="s">
        <v>208</v>
      </c>
      <c r="I56" s="58">
        <v>2011</v>
      </c>
      <c r="J56" s="59">
        <v>102744771.76999998</v>
      </c>
      <c r="K56" s="59">
        <v>138713311.86999992</v>
      </c>
      <c r="L56" s="59">
        <v>163396837.13999993</v>
      </c>
      <c r="M56" s="59">
        <v>176645543.76000002</v>
      </c>
      <c r="N56" s="59">
        <v>169826489.79999989</v>
      </c>
      <c r="O56" s="59">
        <v>168439485.99999997</v>
      </c>
      <c r="P56" s="59">
        <v>167729691.67999992</v>
      </c>
      <c r="Q56" s="59">
        <v>163421925.11999997</v>
      </c>
      <c r="R56" s="59">
        <v>165666930.42999995</v>
      </c>
      <c r="S56" s="59">
        <v>165383707.01999986</v>
      </c>
      <c r="T56" s="63"/>
      <c r="U56" s="63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</row>
    <row r="57" spans="7:38" x14ac:dyDescent="0.2">
      <c r="G57" s="60" t="s">
        <v>5</v>
      </c>
      <c r="H57" s="60" t="s">
        <v>208</v>
      </c>
      <c r="I57" s="60">
        <v>2012</v>
      </c>
      <c r="J57" s="61">
        <v>97618609.309999943</v>
      </c>
      <c r="K57" s="61">
        <v>132876720.17999992</v>
      </c>
      <c r="L57" s="61">
        <v>152707285.97</v>
      </c>
      <c r="M57" s="61">
        <v>159033144.37999997</v>
      </c>
      <c r="N57" s="61">
        <v>155866794.55000007</v>
      </c>
      <c r="O57" s="61">
        <v>155895884.89000002</v>
      </c>
      <c r="P57" s="61">
        <v>154800439.47999999</v>
      </c>
      <c r="Q57" s="61">
        <v>153294612.99999997</v>
      </c>
      <c r="R57" s="61">
        <v>153551078.73999998</v>
      </c>
      <c r="S57" s="62"/>
      <c r="T57" s="62"/>
      <c r="U57" s="62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</row>
    <row r="58" spans="7:38" x14ac:dyDescent="0.2">
      <c r="G58" s="58" t="s">
        <v>5</v>
      </c>
      <c r="H58" s="58" t="s">
        <v>208</v>
      </c>
      <c r="I58" s="58">
        <v>2013</v>
      </c>
      <c r="J58" s="59">
        <v>103340471.68999994</v>
      </c>
      <c r="K58" s="59">
        <v>140399278.65999991</v>
      </c>
      <c r="L58" s="59">
        <v>165864057.50000009</v>
      </c>
      <c r="M58" s="59">
        <v>171242037.21999988</v>
      </c>
      <c r="N58" s="59">
        <v>166839983.74999988</v>
      </c>
      <c r="O58" s="59">
        <v>161674002.31</v>
      </c>
      <c r="P58" s="59">
        <v>162533851.1099999</v>
      </c>
      <c r="Q58" s="59">
        <v>160136587.13999996</v>
      </c>
      <c r="R58" s="63"/>
      <c r="S58" s="63"/>
      <c r="T58" s="63"/>
      <c r="U58" s="63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</row>
    <row r="59" spans="7:38" x14ac:dyDescent="0.2">
      <c r="G59" s="60" t="s">
        <v>5</v>
      </c>
      <c r="H59" s="60" t="s">
        <v>208</v>
      </c>
      <c r="I59" s="60">
        <v>2014</v>
      </c>
      <c r="J59" s="61">
        <v>103304705.42999998</v>
      </c>
      <c r="K59" s="61">
        <v>142437498.21999994</v>
      </c>
      <c r="L59" s="61">
        <v>171069994.88499993</v>
      </c>
      <c r="M59" s="61">
        <v>170798094.52999988</v>
      </c>
      <c r="N59" s="61">
        <v>167922470.88999978</v>
      </c>
      <c r="O59" s="61">
        <v>165496561.70999995</v>
      </c>
      <c r="P59" s="61">
        <v>161692370.04999998</v>
      </c>
      <c r="Q59" s="61"/>
      <c r="R59" s="62"/>
      <c r="S59" s="62"/>
      <c r="T59" s="62"/>
      <c r="U59" s="62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</row>
    <row r="60" spans="7:38" x14ac:dyDescent="0.2">
      <c r="G60" s="58" t="s">
        <v>5</v>
      </c>
      <c r="H60" s="58" t="s">
        <v>208</v>
      </c>
      <c r="I60" s="58">
        <v>2015</v>
      </c>
      <c r="J60" s="59">
        <v>96885055.819999948</v>
      </c>
      <c r="K60" s="59">
        <v>146196129.46000004</v>
      </c>
      <c r="L60" s="59">
        <v>178740636.88999999</v>
      </c>
      <c r="M60" s="59">
        <v>188623084.41999999</v>
      </c>
      <c r="N60" s="59">
        <v>191693955.62999991</v>
      </c>
      <c r="O60" s="59">
        <v>185300347.44</v>
      </c>
      <c r="P60" s="63"/>
      <c r="Q60" s="59"/>
      <c r="R60" s="63"/>
      <c r="S60" s="63"/>
      <c r="T60" s="63"/>
      <c r="U60" s="63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</row>
    <row r="61" spans="7:38" x14ac:dyDescent="0.2">
      <c r="G61" s="60" t="s">
        <v>5</v>
      </c>
      <c r="H61" s="60" t="s">
        <v>208</v>
      </c>
      <c r="I61" s="60">
        <v>2016</v>
      </c>
      <c r="J61" s="61">
        <v>92390116.529999986</v>
      </c>
      <c r="K61" s="61">
        <v>134481456.67000002</v>
      </c>
      <c r="L61" s="61">
        <v>157811098.64000002</v>
      </c>
      <c r="M61" s="61">
        <v>156694200.93399993</v>
      </c>
      <c r="N61" s="61">
        <v>154566070.72277194</v>
      </c>
      <c r="O61" s="62"/>
      <c r="P61" s="62"/>
      <c r="Q61" s="61"/>
      <c r="R61" s="62"/>
      <c r="S61" s="62"/>
      <c r="T61" s="62"/>
      <c r="U61" s="62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</row>
    <row r="62" spans="7:38" x14ac:dyDescent="0.2">
      <c r="G62" s="58" t="s">
        <v>5</v>
      </c>
      <c r="H62" s="58" t="s">
        <v>208</v>
      </c>
      <c r="I62" s="58">
        <v>2017</v>
      </c>
      <c r="J62" s="59">
        <v>85990450.599198967</v>
      </c>
      <c r="K62" s="59">
        <v>116633035.42608401</v>
      </c>
      <c r="L62" s="59">
        <v>136074100.44365105</v>
      </c>
      <c r="M62" s="59">
        <v>135414898.68243799</v>
      </c>
      <c r="N62" s="59"/>
      <c r="O62" s="63"/>
      <c r="P62" s="63"/>
      <c r="Q62" s="59"/>
      <c r="R62" s="63"/>
      <c r="S62" s="63"/>
      <c r="T62" s="63"/>
      <c r="U62" s="63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</row>
    <row r="63" spans="7:38" x14ac:dyDescent="0.2">
      <c r="G63" s="60" t="s">
        <v>5</v>
      </c>
      <c r="H63" s="60" t="s">
        <v>208</v>
      </c>
      <c r="I63" s="60">
        <v>2018</v>
      </c>
      <c r="J63" s="61">
        <v>88963297.949999973</v>
      </c>
      <c r="K63" s="61">
        <v>118313521.84810191</v>
      </c>
      <c r="L63" s="61">
        <v>142925724.48810196</v>
      </c>
      <c r="M63" s="62"/>
      <c r="N63" s="61"/>
      <c r="O63" s="62"/>
      <c r="P63" s="62"/>
      <c r="Q63" s="61"/>
      <c r="R63" s="62"/>
      <c r="S63" s="62"/>
      <c r="T63" s="62"/>
      <c r="U63" s="62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</row>
    <row r="64" spans="7:38" x14ac:dyDescent="0.2">
      <c r="G64" s="58" t="s">
        <v>5</v>
      </c>
      <c r="H64" s="58" t="s">
        <v>208</v>
      </c>
      <c r="I64" s="58">
        <v>2019</v>
      </c>
      <c r="J64" s="59">
        <v>79217781.589999989</v>
      </c>
      <c r="K64" s="59">
        <v>97590557.478112012</v>
      </c>
      <c r="L64" s="63"/>
      <c r="M64" s="63"/>
      <c r="N64" s="59"/>
      <c r="O64" s="63"/>
      <c r="P64" s="63"/>
      <c r="Q64" s="59"/>
      <c r="R64" s="63"/>
      <c r="S64" s="63"/>
      <c r="T64" s="63"/>
      <c r="U64" s="63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</row>
    <row r="65" spans="7:38" x14ac:dyDescent="0.2">
      <c r="G65" s="60" t="s">
        <v>5</v>
      </c>
      <c r="H65" s="60" t="s">
        <v>208</v>
      </c>
      <c r="I65" s="60">
        <v>2020</v>
      </c>
      <c r="J65" s="61">
        <v>54061176.397323988</v>
      </c>
      <c r="K65" s="62"/>
      <c r="L65" s="62"/>
      <c r="M65" s="62"/>
      <c r="N65" s="61"/>
      <c r="O65" s="62"/>
      <c r="P65" s="62"/>
      <c r="Q65" s="61"/>
      <c r="R65" s="62"/>
      <c r="S65" s="62"/>
      <c r="T65" s="62"/>
      <c r="U65" s="62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</row>
    <row r="66" spans="7:38" x14ac:dyDescent="0.2">
      <c r="G66" s="58" t="s">
        <v>5</v>
      </c>
      <c r="H66" s="58" t="s">
        <v>209</v>
      </c>
      <c r="I66" s="58">
        <v>2009</v>
      </c>
      <c r="J66" s="59">
        <v>10717858.569999997</v>
      </c>
      <c r="K66" s="59">
        <v>32340101.739999972</v>
      </c>
      <c r="L66" s="59">
        <v>55658444.900000013</v>
      </c>
      <c r="M66" s="59">
        <v>81601401.170000002</v>
      </c>
      <c r="N66" s="59">
        <v>105663113.94999994</v>
      </c>
      <c r="O66" s="59">
        <v>128687444.90999994</v>
      </c>
      <c r="P66" s="59">
        <v>144959115.04999989</v>
      </c>
      <c r="Q66" s="59">
        <v>159562583.21999991</v>
      </c>
      <c r="R66" s="59">
        <v>164841693.51999989</v>
      </c>
      <c r="S66" s="59">
        <v>169074880.51999986</v>
      </c>
      <c r="T66" s="59">
        <v>171577809.33999988</v>
      </c>
      <c r="U66" s="59">
        <v>173123763.31999987</v>
      </c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</row>
    <row r="67" spans="7:38" x14ac:dyDescent="0.2">
      <c r="G67" s="60" t="s">
        <v>5</v>
      </c>
      <c r="H67" s="60" t="s">
        <v>209</v>
      </c>
      <c r="I67" s="60">
        <v>2010</v>
      </c>
      <c r="J67" s="61">
        <v>10808342.190000001</v>
      </c>
      <c r="K67" s="61">
        <v>29467664.459999982</v>
      </c>
      <c r="L67" s="61">
        <v>54445166.499999978</v>
      </c>
      <c r="M67" s="61">
        <v>81335435.129999951</v>
      </c>
      <c r="N67" s="61">
        <v>106539802.87</v>
      </c>
      <c r="O67" s="61">
        <v>133548217.19999985</v>
      </c>
      <c r="P67" s="61">
        <v>144520908.60999998</v>
      </c>
      <c r="Q67" s="61">
        <v>155647041.69999996</v>
      </c>
      <c r="R67" s="61">
        <v>160850093.97999999</v>
      </c>
      <c r="S67" s="61">
        <v>165477557.62000003</v>
      </c>
      <c r="T67" s="61">
        <v>168537021.74000001</v>
      </c>
      <c r="U67" s="62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</row>
    <row r="68" spans="7:38" x14ac:dyDescent="0.2">
      <c r="G68" s="58" t="s">
        <v>5</v>
      </c>
      <c r="H68" s="58" t="s">
        <v>209</v>
      </c>
      <c r="I68" s="58">
        <v>2011</v>
      </c>
      <c r="J68" s="59">
        <v>8350304.4299999969</v>
      </c>
      <c r="K68" s="59">
        <v>24633725.95999999</v>
      </c>
      <c r="L68" s="59">
        <v>47844897.43999999</v>
      </c>
      <c r="M68" s="59">
        <v>71154632.74000001</v>
      </c>
      <c r="N68" s="59">
        <v>95079196.73999995</v>
      </c>
      <c r="O68" s="59">
        <v>113371103.32999985</v>
      </c>
      <c r="P68" s="59">
        <v>127003391.1399999</v>
      </c>
      <c r="Q68" s="59">
        <v>134068269.3999999</v>
      </c>
      <c r="R68" s="59">
        <v>139536431.76999986</v>
      </c>
      <c r="S68" s="59">
        <v>145538405.72999987</v>
      </c>
      <c r="T68" s="63"/>
      <c r="U68" s="63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</row>
    <row r="69" spans="7:38" x14ac:dyDescent="0.2">
      <c r="G69" s="60" t="s">
        <v>5</v>
      </c>
      <c r="H69" s="60" t="s">
        <v>209</v>
      </c>
      <c r="I69" s="60">
        <v>2012</v>
      </c>
      <c r="J69" s="61">
        <v>8323104.3200000003</v>
      </c>
      <c r="K69" s="61">
        <v>23522845.719999984</v>
      </c>
      <c r="L69" s="61">
        <v>45974502.68</v>
      </c>
      <c r="M69" s="61">
        <v>68249406.640000001</v>
      </c>
      <c r="N69" s="61">
        <v>89861734.360000029</v>
      </c>
      <c r="O69" s="61">
        <v>109661019.37999998</v>
      </c>
      <c r="P69" s="61">
        <v>117985500.40999997</v>
      </c>
      <c r="Q69" s="61">
        <v>125914643.53</v>
      </c>
      <c r="R69" s="61">
        <v>130825810.99000005</v>
      </c>
      <c r="S69" s="62"/>
      <c r="T69" s="62"/>
      <c r="U69" s="62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</row>
    <row r="70" spans="7:38" x14ac:dyDescent="0.2">
      <c r="G70" s="58" t="s">
        <v>5</v>
      </c>
      <c r="H70" s="58" t="s">
        <v>209</v>
      </c>
      <c r="I70" s="58">
        <v>2013</v>
      </c>
      <c r="J70" s="59">
        <v>6997015.7399999918</v>
      </c>
      <c r="K70" s="59">
        <v>22822393.940000001</v>
      </c>
      <c r="L70" s="59">
        <v>45599319.539999992</v>
      </c>
      <c r="M70" s="59">
        <v>74195175.530000001</v>
      </c>
      <c r="N70" s="59">
        <v>95009431.799999967</v>
      </c>
      <c r="O70" s="59">
        <v>113901435.15999995</v>
      </c>
      <c r="P70" s="59">
        <v>125433902.77999994</v>
      </c>
      <c r="Q70" s="59">
        <v>134173070.42999983</v>
      </c>
      <c r="R70" s="63"/>
      <c r="S70" s="63"/>
      <c r="T70" s="63"/>
      <c r="U70" s="63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</row>
    <row r="71" spans="7:38" x14ac:dyDescent="0.2">
      <c r="G71" s="60" t="s">
        <v>5</v>
      </c>
      <c r="H71" s="60" t="s">
        <v>209</v>
      </c>
      <c r="I71" s="60">
        <v>2014</v>
      </c>
      <c r="J71" s="61">
        <v>10137199.829999994</v>
      </c>
      <c r="K71" s="61">
        <v>27712444.989999998</v>
      </c>
      <c r="L71" s="61">
        <v>51546560.740000002</v>
      </c>
      <c r="M71" s="61">
        <v>76688604.819999978</v>
      </c>
      <c r="N71" s="61">
        <v>97843542.430000067</v>
      </c>
      <c r="O71" s="61">
        <v>112333526.60999997</v>
      </c>
      <c r="P71" s="61">
        <v>120728519.65999992</v>
      </c>
      <c r="Q71" s="61"/>
      <c r="R71" s="62"/>
      <c r="S71" s="62"/>
      <c r="T71" s="62"/>
      <c r="U71" s="62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</row>
    <row r="72" spans="7:38" x14ac:dyDescent="0.2">
      <c r="G72" s="58" t="s">
        <v>5</v>
      </c>
      <c r="H72" s="58" t="s">
        <v>209</v>
      </c>
      <c r="I72" s="58">
        <v>2015</v>
      </c>
      <c r="J72" s="59">
        <v>6775944.9099999974</v>
      </c>
      <c r="K72" s="59">
        <v>24710008.089999989</v>
      </c>
      <c r="L72" s="59">
        <v>46148405.900000028</v>
      </c>
      <c r="M72" s="59">
        <v>66588587.190000027</v>
      </c>
      <c r="N72" s="59">
        <v>89745446.430000991</v>
      </c>
      <c r="O72" s="59">
        <v>104728653.49999902</v>
      </c>
      <c r="P72" s="63"/>
      <c r="Q72" s="59"/>
      <c r="R72" s="63"/>
      <c r="S72" s="63"/>
      <c r="T72" s="63"/>
      <c r="U72" s="63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</row>
    <row r="73" spans="7:38" x14ac:dyDescent="0.2">
      <c r="G73" s="60" t="s">
        <v>5</v>
      </c>
      <c r="H73" s="60" t="s">
        <v>209</v>
      </c>
      <c r="I73" s="60">
        <v>2016</v>
      </c>
      <c r="J73" s="61">
        <v>6099525.4000000013</v>
      </c>
      <c r="K73" s="61">
        <v>21067149.75</v>
      </c>
      <c r="L73" s="61">
        <v>40765652.380000018</v>
      </c>
      <c r="M73" s="61">
        <v>60257522.190000013</v>
      </c>
      <c r="N73" s="61">
        <v>77187607.902772009</v>
      </c>
      <c r="O73" s="62"/>
      <c r="P73" s="62"/>
      <c r="Q73" s="61"/>
      <c r="R73" s="62"/>
      <c r="S73" s="62"/>
      <c r="T73" s="62"/>
      <c r="U73" s="62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</row>
    <row r="74" spans="7:38" x14ac:dyDescent="0.2">
      <c r="G74" s="58" t="s">
        <v>5</v>
      </c>
      <c r="H74" s="58" t="s">
        <v>209</v>
      </c>
      <c r="I74" s="58">
        <v>2017</v>
      </c>
      <c r="J74" s="59">
        <v>5270025.4591989992</v>
      </c>
      <c r="K74" s="59">
        <v>17313978.409198988</v>
      </c>
      <c r="L74" s="59">
        <v>35986204.861926012</v>
      </c>
      <c r="M74" s="59">
        <v>49711172.610712998</v>
      </c>
      <c r="N74" s="59"/>
      <c r="O74" s="63"/>
      <c r="P74" s="63"/>
      <c r="Q74" s="59"/>
      <c r="R74" s="63"/>
      <c r="S74" s="63"/>
      <c r="T74" s="63"/>
      <c r="U74" s="63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</row>
    <row r="75" spans="7:38" x14ac:dyDescent="0.2">
      <c r="G75" s="60" t="s">
        <v>5</v>
      </c>
      <c r="H75" s="60" t="s">
        <v>209</v>
      </c>
      <c r="I75" s="60">
        <v>2018</v>
      </c>
      <c r="J75" s="61">
        <v>5285163.5199999986</v>
      </c>
      <c r="K75" s="61">
        <v>17817705.598101988</v>
      </c>
      <c r="L75" s="61">
        <v>33078427.65810198</v>
      </c>
      <c r="M75" s="62"/>
      <c r="N75" s="61"/>
      <c r="O75" s="62"/>
      <c r="P75" s="62"/>
      <c r="Q75" s="61"/>
      <c r="R75" s="62"/>
      <c r="S75" s="62"/>
      <c r="T75" s="62"/>
      <c r="U75" s="62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</row>
    <row r="76" spans="7:38" x14ac:dyDescent="0.2">
      <c r="G76" s="58" t="s">
        <v>5</v>
      </c>
      <c r="H76" s="58" t="s">
        <v>209</v>
      </c>
      <c r="I76" s="58">
        <v>2019</v>
      </c>
      <c r="J76" s="59">
        <v>5820345.2900000019</v>
      </c>
      <c r="K76" s="59">
        <v>13466100.239999989</v>
      </c>
      <c r="L76" s="59"/>
      <c r="M76" s="59"/>
      <c r="N76" s="59"/>
      <c r="O76" s="63"/>
      <c r="P76" s="63"/>
      <c r="Q76" s="59"/>
      <c r="R76" s="63"/>
      <c r="S76" s="63"/>
      <c r="T76" s="63"/>
      <c r="U76" s="63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</row>
    <row r="77" spans="7:38" x14ac:dyDescent="0.2">
      <c r="G77" s="60" t="s">
        <v>5</v>
      </c>
      <c r="H77" s="60" t="s">
        <v>209</v>
      </c>
      <c r="I77" s="60">
        <v>2020</v>
      </c>
      <c r="J77" s="61">
        <v>4183507.73</v>
      </c>
      <c r="K77" s="62"/>
      <c r="L77" s="62"/>
      <c r="M77" s="62"/>
      <c r="N77" s="61"/>
      <c r="O77" s="62"/>
      <c r="P77" s="62"/>
      <c r="Q77" s="61"/>
      <c r="R77" s="62"/>
      <c r="S77" s="62"/>
      <c r="T77" s="62"/>
      <c r="U77" s="62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</row>
    <row r="156" spans="10:21" x14ac:dyDescent="0.2"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</row>
    <row r="157" spans="10:21" x14ac:dyDescent="0.2"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</row>
    <row r="158" spans="10:21" x14ac:dyDescent="0.2"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</row>
    <row r="159" spans="10:21" x14ac:dyDescent="0.2"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</row>
    <row r="160" spans="10:21" x14ac:dyDescent="0.2"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</row>
    <row r="161" spans="10:21" x14ac:dyDescent="0.2"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</row>
    <row r="162" spans="10:21" x14ac:dyDescent="0.2"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</row>
    <row r="163" spans="10:21" x14ac:dyDescent="0.2"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</row>
    <row r="164" spans="10:21" x14ac:dyDescent="0.2"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</row>
    <row r="165" spans="10:21" x14ac:dyDescent="0.2"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</row>
    <row r="166" spans="10:21" x14ac:dyDescent="0.2"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</row>
    <row r="167" spans="10:21" x14ac:dyDescent="0.2"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</row>
    <row r="168" spans="10:21" x14ac:dyDescent="0.2"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</row>
    <row r="169" spans="10:21" x14ac:dyDescent="0.2"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</row>
    <row r="170" spans="10:21" x14ac:dyDescent="0.2"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</row>
    <row r="171" spans="10:21" x14ac:dyDescent="0.2"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</row>
    <row r="172" spans="10:21" x14ac:dyDescent="0.2"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</row>
    <row r="173" spans="10:21" x14ac:dyDescent="0.2"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</row>
    <row r="174" spans="10:21" x14ac:dyDescent="0.2"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</row>
    <row r="175" spans="10:21" x14ac:dyDescent="0.2"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</row>
    <row r="176" spans="10:21" x14ac:dyDescent="0.2"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</row>
    <row r="177" spans="10:21" x14ac:dyDescent="0.2"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</row>
    <row r="178" spans="10:21" x14ac:dyDescent="0.2"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</row>
    <row r="179" spans="10:21" x14ac:dyDescent="0.2"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</row>
    <row r="180" spans="10:21" x14ac:dyDescent="0.2"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</row>
    <row r="181" spans="10:21" x14ac:dyDescent="0.2"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</row>
    <row r="182" spans="10:21" x14ac:dyDescent="0.2"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</row>
    <row r="183" spans="10:21" x14ac:dyDescent="0.2"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</row>
    <row r="184" spans="10:21" x14ac:dyDescent="0.2"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</row>
    <row r="185" spans="10:21" x14ac:dyDescent="0.2"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</row>
    <row r="186" spans="10:21" x14ac:dyDescent="0.2"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</row>
    <row r="187" spans="10:21" x14ac:dyDescent="0.2"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</row>
    <row r="188" spans="10:21" x14ac:dyDescent="0.2"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</row>
    <row r="189" spans="10:21" x14ac:dyDescent="0.2"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</row>
    <row r="190" spans="10:21" x14ac:dyDescent="0.2"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</row>
    <row r="191" spans="10:21" x14ac:dyDescent="0.2"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</row>
    <row r="192" spans="10:21" x14ac:dyDescent="0.2"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</row>
    <row r="193" spans="10:21" x14ac:dyDescent="0.2"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</row>
    <row r="194" spans="10:21" x14ac:dyDescent="0.2"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</row>
    <row r="195" spans="10:21" x14ac:dyDescent="0.2"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</row>
    <row r="196" spans="10:21" x14ac:dyDescent="0.2"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</row>
    <row r="197" spans="10:21" x14ac:dyDescent="0.2"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</row>
    <row r="198" spans="10:21" x14ac:dyDescent="0.2"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</row>
    <row r="199" spans="10:21" x14ac:dyDescent="0.2"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</row>
    <row r="200" spans="10:21" x14ac:dyDescent="0.2"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</row>
    <row r="201" spans="10:21" x14ac:dyDescent="0.2"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</row>
    <row r="202" spans="10:21" x14ac:dyDescent="0.2"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</row>
    <row r="203" spans="10:21" x14ac:dyDescent="0.2"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</row>
    <row r="204" spans="10:21" x14ac:dyDescent="0.2"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</row>
    <row r="205" spans="10:21" x14ac:dyDescent="0.2"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</row>
    <row r="206" spans="10:21" x14ac:dyDescent="0.2"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</row>
    <row r="207" spans="10:21" x14ac:dyDescent="0.2"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</row>
    <row r="208" spans="10:21" x14ac:dyDescent="0.2"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</row>
    <row r="209" spans="10:21" x14ac:dyDescent="0.2"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</row>
    <row r="210" spans="10:21" x14ac:dyDescent="0.2"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</row>
    <row r="211" spans="10:21" x14ac:dyDescent="0.2"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</row>
    <row r="212" spans="10:21" x14ac:dyDescent="0.2"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</row>
    <row r="213" spans="10:21" x14ac:dyDescent="0.2"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</row>
    <row r="214" spans="10:21" x14ac:dyDescent="0.2"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</row>
    <row r="215" spans="10:21" x14ac:dyDescent="0.2"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</row>
    <row r="216" spans="10:21" x14ac:dyDescent="0.2"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</row>
    <row r="217" spans="10:21" x14ac:dyDescent="0.2"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</row>
    <row r="218" spans="10:21" x14ac:dyDescent="0.2"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</row>
    <row r="219" spans="10:21" x14ac:dyDescent="0.2"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</row>
    <row r="220" spans="10:21" x14ac:dyDescent="0.2"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</row>
    <row r="221" spans="10:21" x14ac:dyDescent="0.2"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</row>
    <row r="222" spans="10:21" x14ac:dyDescent="0.2"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</row>
    <row r="223" spans="10:21" x14ac:dyDescent="0.2"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</row>
    <row r="224" spans="10:21" x14ac:dyDescent="0.2"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</row>
    <row r="225" spans="10:21" x14ac:dyDescent="0.2"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</row>
    <row r="226" spans="10:21" x14ac:dyDescent="0.2"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</row>
    <row r="227" spans="10:21" x14ac:dyDescent="0.2"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</row>
  </sheetData>
  <mergeCells count="4">
    <mergeCell ref="B4:E4"/>
    <mergeCell ref="J4:U4"/>
    <mergeCell ref="A3:E3"/>
    <mergeCell ref="G3:U3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ignoredErrors>
    <ignoredError sqref="A6:A1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V37"/>
  <sheetViews>
    <sheetView topLeftCell="B3" zoomScaleNormal="100" workbookViewId="0">
      <selection activeCell="B37" sqref="B37"/>
    </sheetView>
  </sheetViews>
  <sheetFormatPr defaultRowHeight="14.25" x14ac:dyDescent="0.2"/>
  <cols>
    <col min="1" max="1" width="15.88671875" customWidth="1"/>
    <col min="2" max="7" width="20.77734375" customWidth="1"/>
  </cols>
  <sheetData>
    <row r="2" spans="1:22" ht="15" thickBot="1" x14ac:dyDescent="0.25"/>
    <row r="3" spans="1:22" ht="24.95" customHeight="1" thickBot="1" x14ac:dyDescent="0.25">
      <c r="B3" s="70" t="s">
        <v>150</v>
      </c>
      <c r="C3" s="71"/>
      <c r="D3" s="71"/>
      <c r="E3" s="71"/>
      <c r="F3" s="71"/>
      <c r="G3" s="72"/>
    </row>
    <row r="4" spans="1:22" ht="20.100000000000001" customHeight="1" thickBot="1" x14ac:dyDescent="0.25">
      <c r="B4" s="67" t="s">
        <v>21</v>
      </c>
      <c r="C4" s="68"/>
      <c r="D4" s="68"/>
      <c r="E4" s="68"/>
      <c r="F4" s="68"/>
      <c r="G4" s="69"/>
    </row>
    <row r="5" spans="1:22" ht="20.100000000000001" customHeight="1" thickBot="1" x14ac:dyDescent="0.25">
      <c r="A5" s="2" t="s">
        <v>2</v>
      </c>
      <c r="B5" s="2" t="s">
        <v>53</v>
      </c>
      <c r="C5" s="2" t="s">
        <v>49</v>
      </c>
      <c r="D5" s="2" t="s">
        <v>50</v>
      </c>
      <c r="E5" s="2" t="s">
        <v>51</v>
      </c>
      <c r="F5" s="2" t="s">
        <v>54</v>
      </c>
      <c r="G5" s="2" t="s">
        <v>55</v>
      </c>
    </row>
    <row r="6" spans="1:22" ht="15" customHeight="1" thickBot="1" x14ac:dyDescent="0.25">
      <c r="A6" s="2">
        <v>2009</v>
      </c>
      <c r="B6" s="4">
        <v>206167.26100200001</v>
      </c>
      <c r="C6" s="4">
        <v>41024.628605999998</v>
      </c>
      <c r="D6" s="4">
        <v>13222.43182</v>
      </c>
      <c r="E6" s="4">
        <v>6432.0678669999998</v>
      </c>
      <c r="F6" s="4">
        <v>1549.4133489999999</v>
      </c>
      <c r="G6" s="4">
        <v>857.19328299999995</v>
      </c>
      <c r="I6" s="26"/>
      <c r="J6" s="26"/>
      <c r="K6" s="26"/>
      <c r="L6" s="26"/>
      <c r="M6" s="37"/>
      <c r="N6" s="37"/>
      <c r="Q6" s="25"/>
      <c r="R6" s="25"/>
      <c r="S6" s="25"/>
      <c r="T6" s="25"/>
      <c r="U6" s="38"/>
      <c r="V6" s="38"/>
    </row>
    <row r="7" spans="1:22" ht="15" customHeight="1" thickBot="1" x14ac:dyDescent="0.25">
      <c r="A7" s="2">
        <v>2010</v>
      </c>
      <c r="B7" s="7">
        <v>206044.22242500001</v>
      </c>
      <c r="C7" s="7">
        <v>38885.809842000002</v>
      </c>
      <c r="D7" s="7">
        <v>12052.441319</v>
      </c>
      <c r="E7" s="7">
        <v>5709.0114030000004</v>
      </c>
      <c r="F7" s="7">
        <v>1401.2830730000001</v>
      </c>
      <c r="G7" s="7">
        <v>787.07132999999999</v>
      </c>
      <c r="I7" s="26"/>
      <c r="J7" s="26"/>
      <c r="K7" s="26"/>
      <c r="L7" s="26"/>
      <c r="M7" s="37"/>
      <c r="N7" s="37"/>
      <c r="Q7" s="25"/>
      <c r="R7" s="25"/>
      <c r="S7" s="25"/>
      <c r="T7" s="25"/>
      <c r="U7" s="38"/>
      <c r="V7" s="38"/>
    </row>
    <row r="8" spans="1:22" ht="15" customHeight="1" thickBot="1" x14ac:dyDescent="0.25">
      <c r="A8" s="2">
        <v>2011</v>
      </c>
      <c r="B8" s="4">
        <v>210383.63334999999</v>
      </c>
      <c r="C8" s="4">
        <v>35831.482648999998</v>
      </c>
      <c r="D8" s="4">
        <v>11243.843568</v>
      </c>
      <c r="E8" s="4">
        <v>5159.5455949999996</v>
      </c>
      <c r="F8" s="4">
        <v>1219.910922</v>
      </c>
      <c r="G8" s="4">
        <v>733.23990900000001</v>
      </c>
      <c r="I8" s="26"/>
      <c r="J8" s="26"/>
      <c r="K8" s="26"/>
      <c r="L8" s="26"/>
      <c r="M8" s="37"/>
      <c r="N8" s="37"/>
      <c r="Q8" s="25"/>
      <c r="R8" s="25"/>
      <c r="S8" s="25"/>
      <c r="T8" s="25"/>
      <c r="U8" s="38"/>
      <c r="V8" s="38"/>
    </row>
    <row r="9" spans="1:22" ht="15" customHeight="1" thickBot="1" x14ac:dyDescent="0.25">
      <c r="A9" s="2">
        <v>2012</v>
      </c>
      <c r="B9" s="7">
        <v>211555.19735500001</v>
      </c>
      <c r="C9" s="7">
        <v>33994.275189</v>
      </c>
      <c r="D9" s="7">
        <v>10523.515512</v>
      </c>
      <c r="E9" s="7">
        <v>4837.4578529999999</v>
      </c>
      <c r="F9" s="7">
        <v>1126.6852349999999</v>
      </c>
      <c r="G9" s="7">
        <v>708.12138200000004</v>
      </c>
      <c r="I9" s="26"/>
      <c r="J9" s="26"/>
      <c r="K9" s="26"/>
      <c r="L9" s="26"/>
      <c r="M9" s="37"/>
      <c r="N9" s="37"/>
      <c r="Q9" s="25"/>
      <c r="R9" s="25"/>
      <c r="S9" s="25"/>
      <c r="T9" s="25"/>
      <c r="U9" s="38"/>
      <c r="V9" s="38"/>
    </row>
    <row r="10" spans="1:22" ht="15" customHeight="1" thickBot="1" x14ac:dyDescent="0.25">
      <c r="A10" s="2">
        <v>2013</v>
      </c>
      <c r="B10" s="4">
        <v>211259.90852299999</v>
      </c>
      <c r="C10" s="4">
        <v>31590.248822000001</v>
      </c>
      <c r="D10" s="4">
        <v>9657.792136</v>
      </c>
      <c r="E10" s="4">
        <v>4599.6666100000002</v>
      </c>
      <c r="F10" s="4">
        <v>1124.9896289999999</v>
      </c>
      <c r="G10" s="4">
        <v>727.06897900000001</v>
      </c>
      <c r="I10" s="26"/>
      <c r="J10" s="26"/>
      <c r="K10" s="26"/>
      <c r="L10" s="26"/>
      <c r="M10" s="37"/>
      <c r="N10" s="37"/>
      <c r="Q10" s="25"/>
      <c r="R10" s="25"/>
      <c r="S10" s="25"/>
      <c r="T10" s="25"/>
      <c r="U10" s="38"/>
      <c r="V10" s="38"/>
    </row>
    <row r="11" spans="1:22" ht="15.75" thickBot="1" x14ac:dyDescent="0.25">
      <c r="A11" s="2">
        <v>2014</v>
      </c>
      <c r="B11" s="7">
        <v>211637.32724000001</v>
      </c>
      <c r="C11" s="7">
        <v>29831.018284000002</v>
      </c>
      <c r="D11" s="7">
        <v>9318.9047809999993</v>
      </c>
      <c r="E11" s="7">
        <v>4587.9529519999996</v>
      </c>
      <c r="F11" s="7">
        <v>1138.0097900000001</v>
      </c>
      <c r="G11" s="7">
        <v>738.24781800000005</v>
      </c>
      <c r="I11" s="26"/>
      <c r="J11" s="26"/>
      <c r="K11" s="26"/>
      <c r="L11" s="26"/>
      <c r="M11" s="37"/>
      <c r="N11" s="37"/>
      <c r="Q11" s="25"/>
      <c r="R11" s="25"/>
      <c r="S11" s="25"/>
      <c r="T11" s="25"/>
      <c r="U11" s="38"/>
      <c r="V11" s="38"/>
    </row>
    <row r="12" spans="1:22" ht="15.75" thickBot="1" x14ac:dyDescent="0.25">
      <c r="A12" s="2">
        <v>2015</v>
      </c>
      <c r="B12" s="4">
        <v>221908.907317</v>
      </c>
      <c r="C12" s="4">
        <v>31066.537312</v>
      </c>
      <c r="D12" s="4">
        <v>9687.6188220000004</v>
      </c>
      <c r="E12" s="4">
        <v>4853.5710150000004</v>
      </c>
      <c r="F12" s="4">
        <v>1205.1740070000001</v>
      </c>
      <c r="G12" s="4">
        <v>795.06266800000003</v>
      </c>
      <c r="I12" s="26"/>
      <c r="J12" s="26"/>
      <c r="K12" s="26"/>
      <c r="L12" s="26"/>
      <c r="M12" s="37"/>
      <c r="N12" s="37"/>
      <c r="Q12" s="25"/>
      <c r="R12" s="25"/>
      <c r="S12" s="25"/>
      <c r="T12" s="25"/>
      <c r="U12" s="38"/>
      <c r="V12" s="38"/>
    </row>
    <row r="13" spans="1:22" ht="15.75" thickBot="1" x14ac:dyDescent="0.25">
      <c r="A13" s="2">
        <v>2016</v>
      </c>
      <c r="B13" s="7">
        <v>216632.67696499999</v>
      </c>
      <c r="C13" s="7">
        <v>32775.182046000002</v>
      </c>
      <c r="D13" s="7">
        <v>9773.6555150000004</v>
      </c>
      <c r="E13" s="7">
        <v>5157.227586</v>
      </c>
      <c r="F13" s="7">
        <v>1335.799258</v>
      </c>
      <c r="G13" s="7">
        <v>925.03898300000003</v>
      </c>
      <c r="I13" s="26"/>
      <c r="J13" s="26"/>
      <c r="K13" s="26"/>
      <c r="L13" s="26"/>
      <c r="M13" s="37"/>
      <c r="N13" s="37"/>
      <c r="Q13" s="25"/>
      <c r="R13" s="25"/>
      <c r="S13" s="25"/>
      <c r="T13" s="25"/>
      <c r="U13" s="38"/>
      <c r="V13" s="38"/>
    </row>
    <row r="14" spans="1:22" ht="15.75" thickBot="1" x14ac:dyDescent="0.25">
      <c r="A14" s="2">
        <v>2017</v>
      </c>
      <c r="B14" s="4">
        <v>220208.65653499999</v>
      </c>
      <c r="C14" s="4">
        <v>34592.152140999999</v>
      </c>
      <c r="D14" s="4">
        <v>10320.991506</v>
      </c>
      <c r="E14" s="4">
        <v>5577.6778009999998</v>
      </c>
      <c r="F14" s="4">
        <v>1517.608684</v>
      </c>
      <c r="G14" s="4">
        <v>1043.355947</v>
      </c>
      <c r="I14" s="26"/>
      <c r="J14" s="26"/>
      <c r="K14" s="26"/>
      <c r="L14" s="26"/>
      <c r="M14" s="37"/>
      <c r="N14" s="37"/>
      <c r="Q14" s="25"/>
      <c r="R14" s="25"/>
      <c r="S14" s="25"/>
      <c r="T14" s="25"/>
      <c r="U14" s="38"/>
      <c r="V14" s="38"/>
    </row>
    <row r="15" spans="1:22" ht="15.75" thickBot="1" x14ac:dyDescent="0.25">
      <c r="A15" s="2">
        <v>2018</v>
      </c>
      <c r="B15" s="7">
        <v>221690.33846699999</v>
      </c>
      <c r="C15" s="7">
        <v>36122.302200999999</v>
      </c>
      <c r="D15" s="7">
        <v>10755.429372000001</v>
      </c>
      <c r="E15" s="7">
        <v>6011.4835830000002</v>
      </c>
      <c r="F15" s="7">
        <v>1669.081017</v>
      </c>
      <c r="G15" s="7">
        <v>1118.639531</v>
      </c>
      <c r="I15" s="26"/>
      <c r="J15" s="26"/>
      <c r="K15" s="26"/>
      <c r="L15" s="26"/>
      <c r="M15" s="37"/>
      <c r="N15" s="37"/>
      <c r="Q15" s="25"/>
      <c r="R15" s="25"/>
      <c r="S15" s="25"/>
      <c r="T15" s="25"/>
      <c r="U15" s="38"/>
      <c r="V15" s="38"/>
    </row>
    <row r="16" spans="1:22" ht="15.75" thickBot="1" x14ac:dyDescent="0.25">
      <c r="A16" s="2">
        <v>2019</v>
      </c>
      <c r="B16" s="4">
        <v>218007.651638954</v>
      </c>
      <c r="C16" s="4">
        <v>36554.444711570999</v>
      </c>
      <c r="D16" s="4">
        <v>11065.348316142101</v>
      </c>
      <c r="E16" s="4">
        <v>6302.4454420000002</v>
      </c>
      <c r="F16" s="4">
        <v>1844.300434</v>
      </c>
      <c r="G16" s="4">
        <v>1206.8146079999999</v>
      </c>
      <c r="I16" s="26"/>
      <c r="J16" s="26"/>
      <c r="K16" s="26"/>
      <c r="L16" s="26"/>
      <c r="M16" s="37"/>
      <c r="N16" s="37"/>
      <c r="Q16" s="25"/>
      <c r="R16" s="25"/>
      <c r="S16" s="25"/>
      <c r="T16" s="25"/>
      <c r="U16" s="38"/>
      <c r="V16" s="38"/>
    </row>
    <row r="17" spans="1:22" ht="15.75" thickBot="1" x14ac:dyDescent="0.25">
      <c r="A17" s="2">
        <v>2020</v>
      </c>
      <c r="B17" s="7">
        <v>217765.85632910399</v>
      </c>
      <c r="C17" s="7">
        <v>37614.403571429</v>
      </c>
      <c r="D17" s="7">
        <v>11472.269766227801</v>
      </c>
      <c r="E17" s="7">
        <v>6791.8258809999998</v>
      </c>
      <c r="F17" s="7">
        <v>1946.294717</v>
      </c>
      <c r="G17" s="7">
        <v>1305.704105</v>
      </c>
      <c r="I17" s="26"/>
      <c r="J17" s="26"/>
      <c r="K17" s="26"/>
      <c r="L17" s="26"/>
      <c r="M17" s="37"/>
      <c r="N17" s="37"/>
      <c r="Q17" s="25"/>
      <c r="R17" s="25"/>
      <c r="S17" s="25"/>
      <c r="T17" s="25"/>
      <c r="U17" s="38"/>
      <c r="V17" s="38"/>
    </row>
    <row r="19" spans="1:22" ht="15" thickBot="1" x14ac:dyDescent="0.25"/>
    <row r="20" spans="1:22" ht="24.95" customHeight="1" thickBot="1" x14ac:dyDescent="0.25">
      <c r="B20" s="70" t="s">
        <v>151</v>
      </c>
      <c r="C20" s="71"/>
      <c r="D20" s="71"/>
      <c r="E20" s="71"/>
      <c r="F20" s="71"/>
      <c r="G20" s="72"/>
    </row>
    <row r="21" spans="1:22" ht="20.100000000000001" customHeight="1" thickBot="1" x14ac:dyDescent="0.25">
      <c r="B21" s="67" t="s">
        <v>22</v>
      </c>
      <c r="C21" s="68"/>
      <c r="D21" s="68"/>
      <c r="E21" s="68"/>
      <c r="F21" s="68"/>
      <c r="G21" s="69"/>
    </row>
    <row r="22" spans="1:22" ht="20.100000000000001" customHeight="1" thickBot="1" x14ac:dyDescent="0.25">
      <c r="A22" s="2" t="s">
        <v>2</v>
      </c>
      <c r="B22" s="2" t="s">
        <v>53</v>
      </c>
      <c r="C22" s="2" t="s">
        <v>49</v>
      </c>
      <c r="D22" s="2" t="s">
        <v>50</v>
      </c>
      <c r="E22" s="2" t="s">
        <v>51</v>
      </c>
      <c r="F22" s="2" t="s">
        <v>54</v>
      </c>
      <c r="G22" s="2" t="s">
        <v>55</v>
      </c>
    </row>
    <row r="23" spans="1:22" ht="15" customHeight="1" thickBot="1" x14ac:dyDescent="0.25">
      <c r="A23" s="2">
        <v>2009</v>
      </c>
      <c r="B23" s="4">
        <v>139557342.071372</v>
      </c>
      <c r="C23" s="4">
        <v>119597638.52449401</v>
      </c>
      <c r="D23" s="4">
        <v>88442207.166933</v>
      </c>
      <c r="E23" s="4">
        <v>92319434.415512994</v>
      </c>
      <c r="F23" s="4">
        <v>51347405.457296997</v>
      </c>
      <c r="G23" s="4">
        <v>109825206.688656</v>
      </c>
      <c r="I23" s="26"/>
      <c r="J23" s="26"/>
      <c r="K23" s="26"/>
      <c r="L23" s="26"/>
      <c r="M23" s="39"/>
      <c r="N23" s="39"/>
      <c r="Q23" s="25"/>
      <c r="R23" s="25"/>
      <c r="S23" s="25"/>
      <c r="T23" s="25"/>
      <c r="U23" s="25"/>
      <c r="V23" s="25"/>
    </row>
    <row r="24" spans="1:22" ht="15" customHeight="1" thickBot="1" x14ac:dyDescent="0.25">
      <c r="A24" s="2">
        <v>2010</v>
      </c>
      <c r="B24" s="7">
        <v>136119143.84837401</v>
      </c>
      <c r="C24" s="7">
        <v>111833979.78313699</v>
      </c>
      <c r="D24" s="7">
        <v>79444096.797146007</v>
      </c>
      <c r="E24" s="7">
        <v>81405646.279108003</v>
      </c>
      <c r="F24" s="7">
        <v>45886541.830309004</v>
      </c>
      <c r="G24" s="7">
        <v>98594498.508040994</v>
      </c>
      <c r="I24" s="26"/>
      <c r="J24" s="26"/>
      <c r="K24" s="26"/>
      <c r="L24" s="26"/>
      <c r="M24" s="39"/>
      <c r="N24" s="39"/>
      <c r="Q24" s="25"/>
      <c r="R24" s="25"/>
      <c r="S24" s="25"/>
      <c r="T24" s="25"/>
      <c r="U24" s="25"/>
      <c r="V24" s="25"/>
    </row>
    <row r="25" spans="1:22" ht="15" customHeight="1" thickBot="1" x14ac:dyDescent="0.25">
      <c r="A25" s="2">
        <v>2011</v>
      </c>
      <c r="B25" s="4">
        <v>133871059.18019401</v>
      </c>
      <c r="C25" s="4">
        <v>102615304.661047</v>
      </c>
      <c r="D25" s="4">
        <v>74411063.825697005</v>
      </c>
      <c r="E25" s="4">
        <v>74044792.819341004</v>
      </c>
      <c r="F25" s="4">
        <v>40259901.509773999</v>
      </c>
      <c r="G25" s="4">
        <v>94995678.266497001</v>
      </c>
      <c r="I25" s="26"/>
      <c r="J25" s="26"/>
      <c r="K25" s="26"/>
      <c r="L25" s="26"/>
      <c r="M25" s="39"/>
      <c r="N25" s="39"/>
      <c r="Q25" s="25"/>
      <c r="R25" s="25"/>
      <c r="S25" s="25"/>
      <c r="T25" s="25"/>
      <c r="U25" s="25"/>
      <c r="V25" s="25"/>
    </row>
    <row r="26" spans="1:22" ht="15.75" thickBot="1" x14ac:dyDescent="0.25">
      <c r="A26" s="2">
        <v>2012</v>
      </c>
      <c r="B26" s="7">
        <v>130970368.70308401</v>
      </c>
      <c r="C26" s="7">
        <v>95535024.235540003</v>
      </c>
      <c r="D26" s="7">
        <v>69325488.620013997</v>
      </c>
      <c r="E26" s="7">
        <v>68777736.305065006</v>
      </c>
      <c r="F26" s="7">
        <v>37455301.790255003</v>
      </c>
      <c r="G26" s="7">
        <v>91096226.249635994</v>
      </c>
      <c r="I26" s="26"/>
      <c r="J26" s="26"/>
      <c r="K26" s="26"/>
      <c r="L26" s="26"/>
      <c r="M26" s="39"/>
      <c r="N26" s="39"/>
      <c r="Q26" s="25"/>
      <c r="R26" s="25"/>
      <c r="S26" s="25"/>
      <c r="T26" s="25"/>
      <c r="U26" s="25"/>
      <c r="V26" s="25"/>
    </row>
    <row r="27" spans="1:22" ht="15.75" thickBot="1" x14ac:dyDescent="0.25">
      <c r="A27" s="2">
        <v>2013</v>
      </c>
      <c r="B27" s="4">
        <v>128861995.209748</v>
      </c>
      <c r="C27" s="4">
        <v>89178391.751000002</v>
      </c>
      <c r="D27" s="4">
        <v>64433673.316219002</v>
      </c>
      <c r="E27" s="4">
        <v>66128621.317621998</v>
      </c>
      <c r="F27" s="4">
        <v>38014019.762575001</v>
      </c>
      <c r="G27" s="4">
        <v>92875332.749404997</v>
      </c>
      <c r="I27" s="26"/>
      <c r="J27" s="26"/>
      <c r="K27" s="26"/>
      <c r="L27" s="26"/>
      <c r="M27" s="39"/>
      <c r="N27" s="39"/>
      <c r="Q27" s="25"/>
      <c r="R27" s="25"/>
      <c r="S27" s="25"/>
      <c r="T27" s="25"/>
      <c r="U27" s="25"/>
      <c r="V27" s="25"/>
    </row>
    <row r="28" spans="1:22" ht="15.75" thickBot="1" x14ac:dyDescent="0.25">
      <c r="A28" s="2">
        <v>2014</v>
      </c>
      <c r="B28" s="7">
        <v>130238410.966721</v>
      </c>
      <c r="C28" s="7">
        <v>86754452.348533005</v>
      </c>
      <c r="D28" s="7">
        <v>64153077.773148</v>
      </c>
      <c r="E28" s="7">
        <v>67968728.579799995</v>
      </c>
      <c r="F28" s="7">
        <v>39112593.468626</v>
      </c>
      <c r="G28" s="7">
        <v>95414090.246179</v>
      </c>
      <c r="I28" s="26"/>
      <c r="J28" s="26"/>
      <c r="K28" s="26"/>
      <c r="L28" s="26"/>
      <c r="M28" s="39"/>
      <c r="N28" s="39"/>
      <c r="Q28" s="25"/>
      <c r="R28" s="25"/>
      <c r="S28" s="25"/>
      <c r="T28" s="25"/>
      <c r="U28" s="25"/>
      <c r="V28" s="25"/>
    </row>
    <row r="29" spans="1:22" ht="15.75" thickBot="1" x14ac:dyDescent="0.25">
      <c r="A29" s="2">
        <v>2015</v>
      </c>
      <c r="B29" s="4">
        <v>135172838.638329</v>
      </c>
      <c r="C29" s="4">
        <v>89108066.699196994</v>
      </c>
      <c r="D29" s="4">
        <v>66272904.801985003</v>
      </c>
      <c r="E29" s="4">
        <v>71728623.943299994</v>
      </c>
      <c r="F29" s="4">
        <v>40741570.515569001</v>
      </c>
      <c r="G29" s="4">
        <v>105402623.249349</v>
      </c>
      <c r="I29" s="26"/>
      <c r="J29" s="26"/>
      <c r="K29" s="26"/>
      <c r="L29" s="26"/>
      <c r="M29" s="39"/>
      <c r="N29" s="39"/>
      <c r="Q29" s="25"/>
      <c r="R29" s="25"/>
      <c r="S29" s="25"/>
      <c r="T29" s="25"/>
      <c r="U29" s="25"/>
      <c r="V29" s="25"/>
    </row>
    <row r="30" spans="1:22" ht="15.75" thickBot="1" x14ac:dyDescent="0.25">
      <c r="A30" s="2">
        <v>2016</v>
      </c>
      <c r="B30" s="7">
        <v>135585706.414922</v>
      </c>
      <c r="C30" s="7">
        <v>92864111.124675006</v>
      </c>
      <c r="D30" s="7">
        <v>67114134.001264006</v>
      </c>
      <c r="E30" s="7">
        <v>76380303.551655993</v>
      </c>
      <c r="F30" s="7">
        <v>45465208.487853996</v>
      </c>
      <c r="G30" s="7">
        <v>125556827.52293999</v>
      </c>
      <c r="I30" s="26"/>
      <c r="J30" s="26"/>
      <c r="K30" s="26"/>
      <c r="L30" s="26"/>
      <c r="M30" s="39"/>
      <c r="N30" s="39"/>
      <c r="Q30" s="25"/>
      <c r="R30" s="25"/>
      <c r="S30" s="25"/>
      <c r="T30" s="25"/>
      <c r="U30" s="25"/>
      <c r="V30" s="25"/>
    </row>
    <row r="31" spans="1:22" ht="15.75" thickBot="1" x14ac:dyDescent="0.25">
      <c r="A31" s="2">
        <v>2017</v>
      </c>
      <c r="B31" s="4">
        <v>135937855.81016499</v>
      </c>
      <c r="C31" s="4">
        <v>97514612.480201006</v>
      </c>
      <c r="D31" s="4">
        <v>70770889.409979001</v>
      </c>
      <c r="E31" s="4">
        <v>82978115.763217002</v>
      </c>
      <c r="F31" s="4">
        <v>50967366.808833003</v>
      </c>
      <c r="G31" s="4">
        <v>138278968.43988499</v>
      </c>
      <c r="I31" s="26"/>
      <c r="J31" s="26"/>
      <c r="K31" s="26"/>
      <c r="L31" s="26"/>
      <c r="M31" s="39"/>
      <c r="N31" s="39"/>
      <c r="Q31" s="25"/>
      <c r="R31" s="25"/>
      <c r="S31" s="25"/>
      <c r="T31" s="25"/>
      <c r="U31" s="25"/>
      <c r="V31" s="25"/>
    </row>
    <row r="32" spans="1:22" ht="15.75" thickBot="1" x14ac:dyDescent="0.25">
      <c r="A32" s="2">
        <v>2018</v>
      </c>
      <c r="B32" s="7">
        <v>137349578.37452501</v>
      </c>
      <c r="C32" s="7">
        <v>101558486.716144</v>
      </c>
      <c r="D32" s="7">
        <v>73398185.858186007</v>
      </c>
      <c r="E32" s="7">
        <v>89628937.721020997</v>
      </c>
      <c r="F32" s="7">
        <v>56119483.657430001</v>
      </c>
      <c r="G32" s="7">
        <v>152439042.41631001</v>
      </c>
      <c r="I32" s="26"/>
      <c r="J32" s="26"/>
      <c r="K32" s="26"/>
      <c r="L32" s="26"/>
      <c r="M32" s="39"/>
      <c r="N32" s="39"/>
      <c r="Q32" s="25"/>
      <c r="R32" s="25"/>
      <c r="S32" s="25"/>
      <c r="T32" s="25"/>
      <c r="U32" s="25"/>
      <c r="V32" s="25"/>
    </row>
    <row r="33" spans="1:22" ht="15.75" thickBot="1" x14ac:dyDescent="0.25">
      <c r="A33" s="2">
        <v>2019</v>
      </c>
      <c r="B33" s="4">
        <v>137512289.246815</v>
      </c>
      <c r="C33" s="4">
        <v>103404408.52950799</v>
      </c>
      <c r="D33" s="4">
        <v>75601865.202147007</v>
      </c>
      <c r="E33" s="4">
        <v>94072578.440350994</v>
      </c>
      <c r="F33" s="4">
        <v>62128686.837461002</v>
      </c>
      <c r="G33" s="4">
        <v>164847287.72533199</v>
      </c>
      <c r="I33" s="26"/>
      <c r="J33" s="26"/>
      <c r="K33" s="26"/>
      <c r="L33" s="26"/>
      <c r="M33" s="39"/>
      <c r="N33" s="39"/>
      <c r="Q33" s="25"/>
      <c r="R33" s="25"/>
      <c r="S33" s="25"/>
      <c r="T33" s="25"/>
      <c r="U33" s="25"/>
      <c r="V33" s="25"/>
    </row>
    <row r="34" spans="1:22" ht="15.75" thickBot="1" x14ac:dyDescent="0.25">
      <c r="A34" s="2">
        <v>2020</v>
      </c>
      <c r="B34" s="7">
        <v>138981395.65413001</v>
      </c>
      <c r="C34" s="7">
        <v>106373795.42389201</v>
      </c>
      <c r="D34" s="7">
        <v>77660882.744034007</v>
      </c>
      <c r="E34" s="7">
        <v>97604340.960271001</v>
      </c>
      <c r="F34" s="7">
        <v>63649177.365043998</v>
      </c>
      <c r="G34" s="7">
        <v>168073713.21642801</v>
      </c>
      <c r="I34" s="26"/>
      <c r="J34" s="26"/>
      <c r="K34" s="26"/>
      <c r="L34" s="26"/>
      <c r="M34" s="39"/>
      <c r="N34" s="39"/>
      <c r="Q34" s="25"/>
      <c r="R34" s="25"/>
      <c r="S34" s="25"/>
      <c r="T34" s="25"/>
      <c r="U34" s="25"/>
      <c r="V34" s="25"/>
    </row>
    <row r="37" spans="1:22" x14ac:dyDescent="0.2">
      <c r="B37" t="s">
        <v>216</v>
      </c>
    </row>
  </sheetData>
  <mergeCells count="4">
    <mergeCell ref="B4:G4"/>
    <mergeCell ref="B3:G3"/>
    <mergeCell ref="B20:G20"/>
    <mergeCell ref="B21:G21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P56"/>
  <sheetViews>
    <sheetView zoomScaleNormal="100" workbookViewId="0">
      <selection activeCell="B36" sqref="B36"/>
    </sheetView>
  </sheetViews>
  <sheetFormatPr defaultRowHeight="14.25" x14ac:dyDescent="0.2"/>
  <cols>
    <col min="1" max="1" width="23.44140625" customWidth="1"/>
    <col min="2" max="2" width="58.88671875" customWidth="1"/>
    <col min="4" max="14" width="10.21875" customWidth="1"/>
  </cols>
  <sheetData>
    <row r="2" spans="1:15" ht="15" thickBot="1" x14ac:dyDescent="0.25"/>
    <row r="3" spans="1:15" ht="24.95" customHeight="1" thickBot="1" x14ac:dyDescent="0.25">
      <c r="A3" s="70" t="s">
        <v>161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2"/>
    </row>
    <row r="4" spans="1:15" ht="20.100000000000001" customHeight="1" thickBot="1" x14ac:dyDescent="0.25">
      <c r="A4" s="2"/>
      <c r="B4" s="2" t="s">
        <v>57</v>
      </c>
      <c r="C4" s="2" t="s">
        <v>46</v>
      </c>
      <c r="D4" s="2">
        <v>2009</v>
      </c>
      <c r="E4" s="2">
        <v>2010</v>
      </c>
      <c r="F4" s="2">
        <v>2011</v>
      </c>
      <c r="G4" s="2">
        <v>2012</v>
      </c>
      <c r="H4" s="2">
        <v>2013</v>
      </c>
      <c r="I4" s="2">
        <v>2014</v>
      </c>
      <c r="J4" s="2">
        <v>2015</v>
      </c>
      <c r="K4" s="2">
        <v>2016</v>
      </c>
      <c r="L4" s="2">
        <v>2017</v>
      </c>
      <c r="M4" s="2">
        <v>2018</v>
      </c>
      <c r="N4" s="2">
        <v>2019</v>
      </c>
      <c r="O4" s="2">
        <v>2020</v>
      </c>
    </row>
    <row r="5" spans="1:15" ht="15" customHeight="1" thickBot="1" x14ac:dyDescent="0.25">
      <c r="A5" s="73" t="s">
        <v>21</v>
      </c>
      <c r="B5" s="2" t="s">
        <v>34</v>
      </c>
      <c r="C5" s="2" t="s">
        <v>35</v>
      </c>
      <c r="D5" s="4">
        <v>8571.9332240000003</v>
      </c>
      <c r="E5" s="4">
        <v>7684.4367389999998</v>
      </c>
      <c r="F5" s="4">
        <v>7035.9286259999999</v>
      </c>
      <c r="G5" s="4">
        <v>6505.2590819999996</v>
      </c>
      <c r="H5" s="4">
        <v>5852.8137740000002</v>
      </c>
      <c r="I5" s="4">
        <v>5754.2949939999999</v>
      </c>
      <c r="J5" s="4">
        <v>5647.3384749999996</v>
      </c>
      <c r="K5" s="4">
        <v>4964.9574339999999</v>
      </c>
      <c r="L5" s="4">
        <v>4575.9305260000001</v>
      </c>
      <c r="M5" s="4">
        <v>4262.369839</v>
      </c>
      <c r="N5" s="4">
        <v>4173.1101550000003</v>
      </c>
      <c r="O5" s="4">
        <v>4304.9743799999997</v>
      </c>
    </row>
    <row r="6" spans="1:15" ht="15" customHeight="1" thickBot="1" x14ac:dyDescent="0.25">
      <c r="A6" s="74"/>
      <c r="B6" s="2" t="s">
        <v>30</v>
      </c>
      <c r="C6" s="2" t="s">
        <v>31</v>
      </c>
      <c r="D6" s="7">
        <v>13238.139175</v>
      </c>
      <c r="E6" s="7">
        <v>11430.060441</v>
      </c>
      <c r="F6" s="7">
        <v>11936.56474</v>
      </c>
      <c r="G6" s="7">
        <v>12120.902830999999</v>
      </c>
      <c r="H6" s="7">
        <v>12692.865744999999</v>
      </c>
      <c r="I6" s="7">
        <v>13334.600111</v>
      </c>
      <c r="J6" s="7">
        <v>13342.651926</v>
      </c>
      <c r="K6" s="7">
        <v>11674.851903999999</v>
      </c>
      <c r="L6" s="7">
        <v>11988.961595000001</v>
      </c>
      <c r="M6" s="7">
        <v>12729.518656</v>
      </c>
      <c r="N6" s="7">
        <v>9124.8015799999994</v>
      </c>
      <c r="O6" s="7">
        <v>10152.819357</v>
      </c>
    </row>
    <row r="7" spans="1:15" ht="15" customHeight="1" thickBot="1" x14ac:dyDescent="0.25">
      <c r="A7" s="74"/>
      <c r="B7" s="2" t="s">
        <v>152</v>
      </c>
      <c r="C7" s="2" t="s">
        <v>42</v>
      </c>
      <c r="D7" s="4">
        <v>38492.751389999998</v>
      </c>
      <c r="E7" s="4">
        <v>37942.952232000003</v>
      </c>
      <c r="F7" s="4">
        <v>35823.459018000001</v>
      </c>
      <c r="G7" s="4">
        <v>34452.507743000002</v>
      </c>
      <c r="H7" s="4">
        <v>33373.697361999999</v>
      </c>
      <c r="I7" s="4">
        <v>32812.663826000004</v>
      </c>
      <c r="J7" s="4">
        <v>33122.181116</v>
      </c>
      <c r="K7" s="4">
        <v>32130.388510000001</v>
      </c>
      <c r="L7" s="4">
        <v>29443.291282999999</v>
      </c>
      <c r="M7" s="4">
        <v>28316.5743</v>
      </c>
      <c r="N7" s="4">
        <v>27130.537469999999</v>
      </c>
      <c r="O7" s="4">
        <v>25825.118716000001</v>
      </c>
    </row>
    <row r="8" spans="1:15" ht="15" customHeight="1" thickBot="1" x14ac:dyDescent="0.25">
      <c r="A8" s="74"/>
      <c r="B8" s="2" t="s">
        <v>40</v>
      </c>
      <c r="C8" s="2" t="s">
        <v>41</v>
      </c>
      <c r="D8" s="7">
        <v>3859.248501</v>
      </c>
      <c r="E8" s="7">
        <v>4227.0203629999996</v>
      </c>
      <c r="F8" s="7">
        <v>4052.6309860000001</v>
      </c>
      <c r="G8" s="7">
        <v>4053.1599409999999</v>
      </c>
      <c r="H8" s="7">
        <v>4060.5777710000002</v>
      </c>
      <c r="I8" s="7">
        <v>4114.6501580000004</v>
      </c>
      <c r="J8" s="7">
        <v>4013.5906340000001</v>
      </c>
      <c r="K8" s="7">
        <v>3502.4162289999999</v>
      </c>
      <c r="L8" s="7">
        <v>3195.4879569999998</v>
      </c>
      <c r="M8" s="7">
        <v>3012.7559390000001</v>
      </c>
      <c r="N8" s="7">
        <v>2908.7372700000001</v>
      </c>
      <c r="O8" s="7">
        <v>3169.4627489999998</v>
      </c>
    </row>
    <row r="9" spans="1:15" ht="15" customHeight="1" thickBot="1" x14ac:dyDescent="0.25">
      <c r="A9" s="74"/>
      <c r="B9" s="2" t="s">
        <v>24</v>
      </c>
      <c r="C9" s="2" t="s">
        <v>25</v>
      </c>
      <c r="D9" s="4">
        <v>10882.752664</v>
      </c>
      <c r="E9" s="4">
        <v>10654.466420999999</v>
      </c>
      <c r="F9" s="4">
        <v>8650.9959180000005</v>
      </c>
      <c r="G9" s="4">
        <v>8270.8801459999995</v>
      </c>
      <c r="H9" s="4">
        <v>8573.1528560000006</v>
      </c>
      <c r="I9" s="4">
        <v>8953.1455719999994</v>
      </c>
      <c r="J9" s="4">
        <v>9066.6294020000005</v>
      </c>
      <c r="K9" s="4">
        <v>7931.4487680000002</v>
      </c>
      <c r="L9" s="4">
        <v>7910.2837069999996</v>
      </c>
      <c r="M9" s="4">
        <v>7819.3179099999998</v>
      </c>
      <c r="N9" s="4">
        <v>7830.9622339999996</v>
      </c>
      <c r="O9" s="4">
        <v>8422.6634219999996</v>
      </c>
    </row>
    <row r="10" spans="1:15" ht="15" customHeight="1" thickBot="1" x14ac:dyDescent="0.25">
      <c r="A10" s="74"/>
      <c r="B10" s="2" t="s">
        <v>154</v>
      </c>
      <c r="C10" s="2" t="s">
        <v>153</v>
      </c>
      <c r="D10" s="7">
        <v>386.21313800000001</v>
      </c>
      <c r="E10" s="7">
        <v>457.05356799999998</v>
      </c>
      <c r="F10" s="7">
        <v>493.16998699999999</v>
      </c>
      <c r="G10" s="7">
        <v>537.294669</v>
      </c>
      <c r="H10" s="7">
        <v>566.12246900000002</v>
      </c>
      <c r="I10" s="7">
        <v>566.65091099999995</v>
      </c>
      <c r="J10" s="7">
        <v>549.07866799999999</v>
      </c>
      <c r="K10" s="7">
        <v>514.16683399999999</v>
      </c>
      <c r="L10" s="7">
        <v>456.114328</v>
      </c>
      <c r="M10" s="7">
        <v>473.28452700000003</v>
      </c>
      <c r="N10" s="7">
        <v>511.91748899999999</v>
      </c>
      <c r="O10" s="7">
        <v>586.64646600000003</v>
      </c>
    </row>
    <row r="11" spans="1:15" ht="15" customHeight="1" thickBot="1" x14ac:dyDescent="0.25">
      <c r="A11" s="74"/>
      <c r="B11" s="2" t="s">
        <v>32</v>
      </c>
      <c r="C11" s="2" t="s">
        <v>33</v>
      </c>
      <c r="D11" s="4">
        <v>243.19909200000001</v>
      </c>
      <c r="E11" s="4">
        <v>306.52788199999998</v>
      </c>
      <c r="F11" s="4">
        <v>359.03671000000003</v>
      </c>
      <c r="G11" s="4">
        <v>402.70469800000001</v>
      </c>
      <c r="H11" s="4">
        <v>451.78325599999999</v>
      </c>
      <c r="I11" s="4">
        <v>465.787553</v>
      </c>
      <c r="J11" s="4">
        <v>504.50893300000001</v>
      </c>
      <c r="K11" s="4">
        <v>530.04869799999994</v>
      </c>
      <c r="L11" s="4">
        <v>539.94757400000003</v>
      </c>
      <c r="M11" s="4">
        <v>684.78317200000004</v>
      </c>
      <c r="N11" s="4">
        <v>817.66822100000002</v>
      </c>
      <c r="O11" s="4">
        <v>895.85590100000002</v>
      </c>
    </row>
    <row r="12" spans="1:15" ht="15" customHeight="1" thickBot="1" x14ac:dyDescent="0.25">
      <c r="A12" s="74"/>
      <c r="B12" s="2" t="s">
        <v>38</v>
      </c>
      <c r="C12" s="2" t="s">
        <v>39</v>
      </c>
      <c r="D12" s="7">
        <v>28990.155731999999</v>
      </c>
      <c r="E12" s="7">
        <v>28023.750435999998</v>
      </c>
      <c r="F12" s="7">
        <v>27993.902063000001</v>
      </c>
      <c r="G12" s="7">
        <v>27699.085059000001</v>
      </c>
      <c r="H12" s="7">
        <v>26358.343434999999</v>
      </c>
      <c r="I12" s="7">
        <v>25128.161058999998</v>
      </c>
      <c r="J12" s="7">
        <v>24622.843642</v>
      </c>
      <c r="K12" s="7">
        <v>24056.453959999999</v>
      </c>
      <c r="L12" s="7">
        <v>23956.727020999999</v>
      </c>
      <c r="M12" s="7">
        <v>24140.341922</v>
      </c>
      <c r="N12" s="7">
        <v>24186.501632</v>
      </c>
      <c r="O12" s="7">
        <v>22412.652147000001</v>
      </c>
    </row>
    <row r="13" spans="1:15" ht="15" customHeight="1" thickBot="1" x14ac:dyDescent="0.25">
      <c r="A13" s="74"/>
      <c r="B13" s="2" t="s">
        <v>26</v>
      </c>
      <c r="C13" s="2" t="s">
        <v>27</v>
      </c>
      <c r="D13" s="4">
        <v>7221.3341030000001</v>
      </c>
      <c r="E13" s="4">
        <v>6454.1288059999997</v>
      </c>
      <c r="F13" s="4">
        <v>5962.3520840000001</v>
      </c>
      <c r="G13" s="4">
        <v>5586.7082689999997</v>
      </c>
      <c r="H13" s="4">
        <v>5128.9543739999999</v>
      </c>
      <c r="I13" s="4">
        <v>5089.0706120000004</v>
      </c>
      <c r="J13" s="4">
        <v>5638.9446040000003</v>
      </c>
      <c r="K13" s="4">
        <v>5041.6037029999998</v>
      </c>
      <c r="L13" s="4">
        <v>4491.0780370000002</v>
      </c>
      <c r="M13" s="4">
        <v>3633.6581700000002</v>
      </c>
      <c r="N13" s="4">
        <v>3139.5761069999999</v>
      </c>
      <c r="O13" s="4">
        <v>3472.0472989999998</v>
      </c>
    </row>
    <row r="14" spans="1:15" ht="15" customHeight="1" thickBot="1" x14ac:dyDescent="0.25">
      <c r="A14" s="74"/>
      <c r="B14" s="2" t="s">
        <v>156</v>
      </c>
      <c r="C14" s="2" t="s">
        <v>155</v>
      </c>
      <c r="D14" s="7">
        <v>2515.832422</v>
      </c>
      <c r="E14" s="7">
        <v>2700.8738360000002</v>
      </c>
      <c r="F14" s="7">
        <v>2730.249558</v>
      </c>
      <c r="G14" s="7">
        <v>2803.3825980000001</v>
      </c>
      <c r="H14" s="7">
        <v>2951.7999920000002</v>
      </c>
      <c r="I14" s="7">
        <v>3158.8614969999999</v>
      </c>
      <c r="J14" s="7">
        <v>4358.9579020000001</v>
      </c>
      <c r="K14" s="7">
        <v>4162.7900380000001</v>
      </c>
      <c r="L14" s="7">
        <v>4242.1471730000003</v>
      </c>
      <c r="M14" s="7">
        <v>4405.1873180000002</v>
      </c>
      <c r="N14" s="7">
        <v>4624.6383219999998</v>
      </c>
      <c r="O14" s="7">
        <v>4896.7642470000001</v>
      </c>
    </row>
    <row r="15" spans="1:15" ht="15" customHeight="1" thickBot="1" x14ac:dyDescent="0.25">
      <c r="A15" s="74"/>
      <c r="B15" s="2" t="s">
        <v>28</v>
      </c>
      <c r="C15" s="2" t="s">
        <v>29</v>
      </c>
      <c r="D15" s="4">
        <v>6282.0453809999999</v>
      </c>
      <c r="E15" s="4">
        <v>5780.9596270000002</v>
      </c>
      <c r="F15" s="4">
        <v>5560.3664170000002</v>
      </c>
      <c r="G15" s="4">
        <v>5046.8072549999997</v>
      </c>
      <c r="H15" s="4">
        <v>4160.068491</v>
      </c>
      <c r="I15" s="4">
        <v>3209.504641</v>
      </c>
      <c r="J15" s="4">
        <v>3511.0198049999999</v>
      </c>
      <c r="K15" s="4">
        <v>3369.117565</v>
      </c>
      <c r="L15" s="4">
        <v>3242.0736780000002</v>
      </c>
      <c r="M15" s="4">
        <v>3084.922622</v>
      </c>
      <c r="N15" s="4">
        <v>2945.1669320000001</v>
      </c>
      <c r="O15" s="4">
        <v>2891.2651559999999</v>
      </c>
    </row>
    <row r="16" spans="1:15" ht="15" customHeight="1" thickBot="1" x14ac:dyDescent="0.25">
      <c r="A16" s="75"/>
      <c r="B16" s="2" t="s">
        <v>36</v>
      </c>
      <c r="C16" s="2" t="s">
        <v>37</v>
      </c>
      <c r="D16" s="7">
        <v>15585.790911</v>
      </c>
      <c r="E16" s="7">
        <v>15117.450024</v>
      </c>
      <c r="F16" s="7">
        <v>14887.560903</v>
      </c>
      <c r="G16" s="7">
        <v>14387.360377999999</v>
      </c>
      <c r="H16" s="7">
        <v>13892.761052</v>
      </c>
      <c r="I16" s="7">
        <v>13672.994081999999</v>
      </c>
      <c r="J16" s="7">
        <v>21531.136026</v>
      </c>
      <c r="K16" s="7">
        <v>21513.982867999999</v>
      </c>
      <c r="L16" s="7">
        <v>21940.131719000001</v>
      </c>
      <c r="M16" s="7">
        <v>22005.237863999999</v>
      </c>
      <c r="N16" s="7">
        <v>21193.668454999999</v>
      </c>
      <c r="O16" s="7">
        <v>20624.199871000001</v>
      </c>
    </row>
    <row r="17" spans="1:15" ht="15" customHeight="1" thickBot="1" x14ac:dyDescent="0.25">
      <c r="A17" s="73" t="s">
        <v>22</v>
      </c>
      <c r="B17" s="2" t="s">
        <v>34</v>
      </c>
      <c r="C17" s="2" t="s">
        <v>35</v>
      </c>
      <c r="D17" s="4">
        <v>58480359.708628997</v>
      </c>
      <c r="E17" s="4">
        <v>48749054.227109</v>
      </c>
      <c r="F17" s="4">
        <v>43835085.235451996</v>
      </c>
      <c r="G17" s="4">
        <v>41886845.200130999</v>
      </c>
      <c r="H17" s="4">
        <v>39487484.061462</v>
      </c>
      <c r="I17" s="4">
        <v>40571443.892219</v>
      </c>
      <c r="J17" s="4">
        <v>42395143.69517</v>
      </c>
      <c r="K17" s="4">
        <v>41957282.884314999</v>
      </c>
      <c r="L17" s="4">
        <v>42541429.523529999</v>
      </c>
      <c r="M17" s="4">
        <v>44664689.602481999</v>
      </c>
      <c r="N17" s="4">
        <v>46090103.687728003</v>
      </c>
      <c r="O17" s="4">
        <v>49453494.526079997</v>
      </c>
    </row>
    <row r="18" spans="1:15" ht="15" customHeight="1" thickBot="1" x14ac:dyDescent="0.25">
      <c r="A18" s="74"/>
      <c r="B18" s="2" t="s">
        <v>30</v>
      </c>
      <c r="C18" s="2" t="s">
        <v>31</v>
      </c>
      <c r="D18" s="7">
        <v>66979397.117250003</v>
      </c>
      <c r="E18" s="7">
        <v>45135872.285079002</v>
      </c>
      <c r="F18" s="7">
        <v>37268618.486144997</v>
      </c>
      <c r="G18" s="7">
        <v>33713576.269101001</v>
      </c>
      <c r="H18" s="7">
        <v>32023114.248615999</v>
      </c>
      <c r="I18" s="7">
        <v>33327320.978503</v>
      </c>
      <c r="J18" s="7">
        <v>35577840.357306004</v>
      </c>
      <c r="K18" s="7">
        <v>37823166.189718001</v>
      </c>
      <c r="L18" s="7">
        <v>40768057.834155999</v>
      </c>
      <c r="M18" s="7">
        <v>41697779.612232</v>
      </c>
      <c r="N18" s="7">
        <v>38957170.677116998</v>
      </c>
      <c r="O18" s="7">
        <v>47802089.326540001</v>
      </c>
    </row>
    <row r="19" spans="1:15" ht="15" customHeight="1" thickBot="1" x14ac:dyDescent="0.25">
      <c r="A19" s="74"/>
      <c r="B19" s="2" t="s">
        <v>152</v>
      </c>
      <c r="C19" s="2" t="s">
        <v>42</v>
      </c>
      <c r="D19" s="4">
        <v>104586113.750221</v>
      </c>
      <c r="E19" s="4">
        <v>100027739.617945</v>
      </c>
      <c r="F19" s="4">
        <v>94195286.473956004</v>
      </c>
      <c r="G19" s="4">
        <v>88634617.689117</v>
      </c>
      <c r="H19" s="4">
        <v>86133443.851411998</v>
      </c>
      <c r="I19" s="4">
        <v>86034785.348887995</v>
      </c>
      <c r="J19" s="4">
        <v>86013319.162224993</v>
      </c>
      <c r="K19" s="4">
        <v>91736021.583811</v>
      </c>
      <c r="L19" s="4">
        <v>93493529.497416005</v>
      </c>
      <c r="M19" s="4">
        <v>93782352.119498998</v>
      </c>
      <c r="N19" s="4">
        <v>94393442.145614997</v>
      </c>
      <c r="O19" s="4">
        <v>94662101.194573</v>
      </c>
    </row>
    <row r="20" spans="1:15" ht="15" customHeight="1" thickBot="1" x14ac:dyDescent="0.25">
      <c r="A20" s="74"/>
      <c r="B20" s="2" t="s">
        <v>40</v>
      </c>
      <c r="C20" s="2" t="s">
        <v>41</v>
      </c>
      <c r="D20" s="7">
        <v>15841894.758337</v>
      </c>
      <c r="E20" s="7">
        <v>14054604.335422</v>
      </c>
      <c r="F20" s="7">
        <v>13619226.586734001</v>
      </c>
      <c r="G20" s="7">
        <v>13109539.449553</v>
      </c>
      <c r="H20" s="7">
        <v>13202596.6579</v>
      </c>
      <c r="I20" s="7">
        <v>14062477.932613</v>
      </c>
      <c r="J20" s="7">
        <v>14664188.179235</v>
      </c>
      <c r="K20" s="7">
        <v>13969289.994876999</v>
      </c>
      <c r="L20" s="7">
        <v>14539340.307124</v>
      </c>
      <c r="M20" s="7">
        <v>13849885.397895001</v>
      </c>
      <c r="N20" s="7">
        <v>14476163.043097001</v>
      </c>
      <c r="O20" s="7">
        <v>17863368.406270999</v>
      </c>
    </row>
    <row r="21" spans="1:15" ht="15" customHeight="1" thickBot="1" x14ac:dyDescent="0.25">
      <c r="A21" s="74"/>
      <c r="B21" s="2" t="s">
        <v>24</v>
      </c>
      <c r="C21" s="2" t="s">
        <v>25</v>
      </c>
      <c r="D21" s="4">
        <v>42010412.514196001</v>
      </c>
      <c r="E21" s="4">
        <v>40516124.685557</v>
      </c>
      <c r="F21" s="4">
        <v>34790093.099065997</v>
      </c>
      <c r="G21" s="4">
        <v>31929234.021207999</v>
      </c>
      <c r="H21" s="4">
        <v>34378786.169318996</v>
      </c>
      <c r="I21" s="4">
        <v>34246400.516263999</v>
      </c>
      <c r="J21" s="4">
        <v>34642623.309533998</v>
      </c>
      <c r="K21" s="4">
        <v>32367820.630001001</v>
      </c>
      <c r="L21" s="4">
        <v>34605359.301863</v>
      </c>
      <c r="M21" s="4">
        <v>35395991.824845999</v>
      </c>
      <c r="N21" s="4">
        <v>38508251.068268999</v>
      </c>
      <c r="O21" s="4">
        <v>39991070.374612004</v>
      </c>
    </row>
    <row r="22" spans="1:15" ht="15" customHeight="1" thickBot="1" x14ac:dyDescent="0.25">
      <c r="A22" s="74"/>
      <c r="B22" s="2" t="s">
        <v>154</v>
      </c>
      <c r="C22" s="2" t="s">
        <v>153</v>
      </c>
      <c r="D22" s="7">
        <v>2736445.478228</v>
      </c>
      <c r="E22" s="7">
        <v>2476970.5226960001</v>
      </c>
      <c r="F22" s="7">
        <v>2328835.3665760001</v>
      </c>
      <c r="G22" s="7">
        <v>2218453.3595369998</v>
      </c>
      <c r="H22" s="7">
        <v>2198322.2746450002</v>
      </c>
      <c r="I22" s="7">
        <v>2284480.6585329999</v>
      </c>
      <c r="J22" s="7">
        <v>2367186.5438819998</v>
      </c>
      <c r="K22" s="7">
        <v>2744327.3258759999</v>
      </c>
      <c r="L22" s="7">
        <v>3332651.8219249998</v>
      </c>
      <c r="M22" s="7">
        <v>2624143.9132030001</v>
      </c>
      <c r="N22" s="7">
        <v>2875005.9875909998</v>
      </c>
      <c r="O22" s="7">
        <v>3332250.1877210001</v>
      </c>
    </row>
    <row r="23" spans="1:15" ht="15" customHeight="1" thickBot="1" x14ac:dyDescent="0.25">
      <c r="A23" s="74"/>
      <c r="B23" s="2" t="s">
        <v>32</v>
      </c>
      <c r="C23" s="2" t="s">
        <v>33</v>
      </c>
      <c r="D23" s="4">
        <v>6748027.6652800003</v>
      </c>
      <c r="E23" s="4">
        <v>6021830.9188029999</v>
      </c>
      <c r="F23" s="4">
        <v>5434148.3515760005</v>
      </c>
      <c r="G23" s="4">
        <v>4273800.2318040002</v>
      </c>
      <c r="H23" s="4">
        <v>4333160.9010450002</v>
      </c>
      <c r="I23" s="4">
        <v>4539850.5781859998</v>
      </c>
      <c r="J23" s="4">
        <v>5620818.284608</v>
      </c>
      <c r="K23" s="4">
        <v>7240859.0317919999</v>
      </c>
      <c r="L23" s="4">
        <v>7675186.6034540003</v>
      </c>
      <c r="M23" s="4">
        <v>7505847.3766259998</v>
      </c>
      <c r="N23" s="4">
        <v>7754575.5198250003</v>
      </c>
      <c r="O23" s="4">
        <v>7205770.3873720001</v>
      </c>
    </row>
    <row r="24" spans="1:15" ht="15" customHeight="1" thickBot="1" x14ac:dyDescent="0.25">
      <c r="A24" s="74"/>
      <c r="B24" s="2" t="s">
        <v>38</v>
      </c>
      <c r="C24" s="2" t="s">
        <v>39</v>
      </c>
      <c r="D24" s="7">
        <v>89991547.461325005</v>
      </c>
      <c r="E24" s="7">
        <v>89029534.389865994</v>
      </c>
      <c r="F24" s="7">
        <v>87573129.440588996</v>
      </c>
      <c r="G24" s="7">
        <v>82568976.506975994</v>
      </c>
      <c r="H24" s="7">
        <v>78004556.122924</v>
      </c>
      <c r="I24" s="7">
        <v>77275642.022506997</v>
      </c>
      <c r="J24" s="7">
        <v>75561540.234927997</v>
      </c>
      <c r="K24" s="7">
        <v>76201202.405579999</v>
      </c>
      <c r="L24" s="7">
        <v>77384777.688977003</v>
      </c>
      <c r="M24" s="7">
        <v>80774824.511856005</v>
      </c>
      <c r="N24" s="7">
        <v>84583002.148788005</v>
      </c>
      <c r="O24" s="7">
        <v>84712809.401976004</v>
      </c>
    </row>
    <row r="25" spans="1:15" ht="15" customHeight="1" thickBot="1" x14ac:dyDescent="0.25">
      <c r="A25" s="74"/>
      <c r="B25" s="2" t="s">
        <v>26</v>
      </c>
      <c r="C25" s="2" t="s">
        <v>27</v>
      </c>
      <c r="D25" s="4">
        <v>17957650.583273001</v>
      </c>
      <c r="E25" s="4">
        <v>16777822.054713</v>
      </c>
      <c r="F25" s="4">
        <v>15239732.437933</v>
      </c>
      <c r="G25" s="4">
        <v>14082188.535927</v>
      </c>
      <c r="H25" s="4">
        <v>12934178.422047</v>
      </c>
      <c r="I25" s="4">
        <v>11591437.902042</v>
      </c>
      <c r="J25" s="4">
        <v>12162613.012228001</v>
      </c>
      <c r="K25" s="4">
        <v>12534367.631069999</v>
      </c>
      <c r="L25" s="4">
        <v>11171792.629106</v>
      </c>
      <c r="M25" s="4">
        <v>10664647.521717999</v>
      </c>
      <c r="N25" s="4">
        <v>10662195.239134001</v>
      </c>
      <c r="O25" s="4">
        <v>11828471.361088</v>
      </c>
    </row>
    <row r="26" spans="1:15" ht="15" customHeight="1" thickBot="1" x14ac:dyDescent="0.25">
      <c r="A26" s="74"/>
      <c r="B26" s="2" t="s">
        <v>156</v>
      </c>
      <c r="C26" s="2" t="s">
        <v>155</v>
      </c>
      <c r="D26" s="7">
        <v>16051143.747617001</v>
      </c>
      <c r="E26" s="7">
        <v>14887904.114915</v>
      </c>
      <c r="F26" s="7">
        <v>15737733.795945</v>
      </c>
      <c r="G26" s="7">
        <v>14577183.628585</v>
      </c>
      <c r="H26" s="7">
        <v>15672067.220535999</v>
      </c>
      <c r="I26" s="7">
        <v>17694822.152162999</v>
      </c>
      <c r="J26" s="7">
        <v>19681709.458441999</v>
      </c>
      <c r="K26" s="7">
        <v>21512367.509578999</v>
      </c>
      <c r="L26" s="7">
        <v>24305758.736306001</v>
      </c>
      <c r="M26" s="7">
        <v>25724628.352488998</v>
      </c>
      <c r="N26" s="7">
        <v>25627903.000006001</v>
      </c>
      <c r="O26" s="7">
        <v>28553278.974335998</v>
      </c>
    </row>
    <row r="27" spans="1:15" ht="15" customHeight="1" thickBot="1" x14ac:dyDescent="0.25">
      <c r="A27" s="74"/>
      <c r="B27" s="2" t="s">
        <v>28</v>
      </c>
      <c r="C27" s="2" t="s">
        <v>29</v>
      </c>
      <c r="D27" s="4">
        <v>20952032.155418001</v>
      </c>
      <c r="E27" s="4">
        <v>18542272.603542</v>
      </c>
      <c r="F27" s="4">
        <v>17871297.560777001</v>
      </c>
      <c r="G27" s="4">
        <v>16928306.637327999</v>
      </c>
      <c r="H27" s="4">
        <v>14455696.122475</v>
      </c>
      <c r="I27" s="4">
        <v>11492838.196494</v>
      </c>
      <c r="J27" s="4">
        <v>11925538.472798999</v>
      </c>
      <c r="K27" s="4">
        <v>12640379.307023</v>
      </c>
      <c r="L27" s="4">
        <v>15276282.781346999</v>
      </c>
      <c r="M27" s="4">
        <v>19020735.890863001</v>
      </c>
      <c r="N27" s="4">
        <v>20319227.517462999</v>
      </c>
      <c r="O27" s="4">
        <v>20389885.273432001</v>
      </c>
    </row>
    <row r="28" spans="1:15" ht="15" customHeight="1" thickBot="1" x14ac:dyDescent="0.25">
      <c r="A28" s="75"/>
      <c r="B28" s="2" t="s">
        <v>36</v>
      </c>
      <c r="C28" s="2" t="s">
        <v>37</v>
      </c>
      <c r="D28" s="7">
        <v>35415813.286215998</v>
      </c>
      <c r="E28" s="7">
        <v>34628688.268243998</v>
      </c>
      <c r="F28" s="7">
        <v>32610679.756593999</v>
      </c>
      <c r="G28" s="7">
        <v>31293137.863595001</v>
      </c>
      <c r="H28" s="7">
        <v>29753453.419493999</v>
      </c>
      <c r="I28" s="7">
        <v>33024288.290461998</v>
      </c>
      <c r="J28" s="7">
        <v>41277947.845278002</v>
      </c>
      <c r="K28" s="7">
        <v>43909438.383881003</v>
      </c>
      <c r="L28" s="7">
        <v>45341560.216580003</v>
      </c>
      <c r="M28" s="7">
        <v>46546118.916886002</v>
      </c>
      <c r="N28" s="7">
        <v>46453388.766590998</v>
      </c>
      <c r="O28" s="7">
        <v>44789758.176381998</v>
      </c>
    </row>
    <row r="30" spans="1:15" x14ac:dyDescent="0.2"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5" x14ac:dyDescent="0.2">
      <c r="A31" t="s">
        <v>223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5" x14ac:dyDescent="0.2"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4:16" x14ac:dyDescent="0.2"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4:16" x14ac:dyDescent="0.2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4:16" x14ac:dyDescent="0.2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4:16" x14ac:dyDescent="0.2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4:16" x14ac:dyDescent="0.2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4:16" x14ac:dyDescent="0.2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</row>
    <row r="39" spans="4:16" x14ac:dyDescent="0.2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</row>
    <row r="40" spans="4:16" x14ac:dyDescent="0.2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</row>
    <row r="41" spans="4:16" x14ac:dyDescent="0.2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</row>
    <row r="42" spans="4:16" x14ac:dyDescent="0.2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3" spans="4:16" x14ac:dyDescent="0.2">
      <c r="D43" s="26"/>
      <c r="E43" s="26"/>
      <c r="F43" s="26"/>
    </row>
    <row r="44" spans="4:16" x14ac:dyDescent="0.2">
      <c r="D44" s="26"/>
      <c r="E44" s="26"/>
      <c r="F44" s="26"/>
      <c r="H44" s="40"/>
      <c r="I44" s="12"/>
      <c r="J44" s="12"/>
      <c r="K44" s="12"/>
      <c r="L44" s="12"/>
      <c r="M44" s="12"/>
      <c r="N44" s="12"/>
      <c r="O44" s="12"/>
      <c r="P44" s="12"/>
    </row>
    <row r="45" spans="4:16" x14ac:dyDescent="0.2">
      <c r="D45" s="26"/>
      <c r="E45" s="26"/>
      <c r="F45" s="26"/>
      <c r="H45" s="26"/>
      <c r="N45" s="26"/>
      <c r="O45" s="26"/>
      <c r="P45" s="26"/>
    </row>
    <row r="46" spans="4:16" x14ac:dyDescent="0.2">
      <c r="D46" s="26"/>
      <c r="E46" s="26"/>
      <c r="F46" s="26"/>
      <c r="H46" s="26"/>
      <c r="N46" s="26"/>
      <c r="O46" s="26"/>
      <c r="P46" s="26"/>
    </row>
    <row r="47" spans="4:16" x14ac:dyDescent="0.2">
      <c r="D47" s="26"/>
      <c r="E47" s="26"/>
      <c r="F47" s="26"/>
      <c r="H47" s="26"/>
      <c r="N47" s="26"/>
      <c r="O47" s="26"/>
      <c r="P47" s="26"/>
    </row>
    <row r="48" spans="4:16" x14ac:dyDescent="0.2">
      <c r="D48" s="26"/>
      <c r="E48" s="26"/>
      <c r="F48" s="26"/>
      <c r="H48" s="26"/>
      <c r="N48" s="26"/>
      <c r="O48" s="26"/>
      <c r="P48" s="26"/>
    </row>
    <row r="49" spans="4:16" x14ac:dyDescent="0.2">
      <c r="D49" s="26"/>
      <c r="E49" s="26"/>
      <c r="F49" s="26"/>
      <c r="H49" s="26"/>
      <c r="N49" s="26"/>
      <c r="O49" s="26"/>
      <c r="P49" s="26"/>
    </row>
    <row r="50" spans="4:16" x14ac:dyDescent="0.2">
      <c r="D50" s="26"/>
      <c r="E50" s="26"/>
      <c r="F50" s="26"/>
      <c r="H50" s="26"/>
      <c r="N50" s="26"/>
      <c r="O50" s="26"/>
      <c r="P50" s="26"/>
    </row>
    <row r="51" spans="4:16" x14ac:dyDescent="0.2">
      <c r="D51" s="26"/>
      <c r="E51" s="26"/>
      <c r="F51" s="26"/>
      <c r="H51" s="26"/>
      <c r="N51" s="26"/>
      <c r="O51" s="26"/>
      <c r="P51" s="26"/>
    </row>
    <row r="52" spans="4:16" x14ac:dyDescent="0.2">
      <c r="H52" s="26"/>
      <c r="N52" s="26"/>
      <c r="O52" s="26"/>
      <c r="P52" s="26"/>
    </row>
    <row r="53" spans="4:16" x14ac:dyDescent="0.2">
      <c r="H53" s="26"/>
      <c r="N53" s="26"/>
      <c r="O53" s="26"/>
      <c r="P53" s="26"/>
    </row>
    <row r="54" spans="4:16" x14ac:dyDescent="0.2">
      <c r="H54" s="26"/>
      <c r="N54" s="26"/>
      <c r="O54" s="26"/>
      <c r="P54" s="26"/>
    </row>
    <row r="55" spans="4:16" x14ac:dyDescent="0.2">
      <c r="H55" s="26"/>
      <c r="N55" s="26"/>
      <c r="O55" s="26"/>
      <c r="P55" s="26"/>
    </row>
    <row r="56" spans="4:16" x14ac:dyDescent="0.2">
      <c r="H56" s="26"/>
      <c r="N56" s="26"/>
      <c r="O56" s="26"/>
      <c r="P56" s="26"/>
    </row>
  </sheetData>
  <mergeCells count="3">
    <mergeCell ref="A5:A16"/>
    <mergeCell ref="A17:A28"/>
    <mergeCell ref="A3:O3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G19"/>
  <sheetViews>
    <sheetView zoomScaleNormal="100" workbookViewId="0">
      <selection activeCell="C21" sqref="C21"/>
    </sheetView>
  </sheetViews>
  <sheetFormatPr defaultRowHeight="14.25" x14ac:dyDescent="0.2"/>
  <cols>
    <col min="1" max="1" width="25.6640625" customWidth="1"/>
    <col min="2" max="7" width="21.6640625" customWidth="1"/>
  </cols>
  <sheetData>
    <row r="2" spans="1:7" ht="15" thickBot="1" x14ac:dyDescent="0.25"/>
    <row r="3" spans="1:7" ht="24.95" customHeight="1" thickBot="1" x14ac:dyDescent="0.25">
      <c r="A3" s="70" t="s">
        <v>157</v>
      </c>
      <c r="B3" s="71"/>
      <c r="C3" s="71"/>
      <c r="D3" s="71"/>
      <c r="E3" s="71"/>
      <c r="F3" s="71"/>
      <c r="G3" s="72"/>
    </row>
    <row r="4" spans="1:7" ht="20.100000000000001" customHeight="1" thickBot="1" x14ac:dyDescent="0.25">
      <c r="B4" s="67" t="s">
        <v>21</v>
      </c>
      <c r="C4" s="68"/>
      <c r="D4" s="69"/>
      <c r="E4" s="67" t="s">
        <v>22</v>
      </c>
      <c r="F4" s="68"/>
      <c r="G4" s="69"/>
    </row>
    <row r="5" spans="1:7" ht="20.100000000000001" customHeight="1" thickBot="1" x14ac:dyDescent="0.25">
      <c r="A5" s="2" t="s">
        <v>23</v>
      </c>
      <c r="B5" s="1" t="s">
        <v>45</v>
      </c>
      <c r="C5" s="20" t="s">
        <v>5</v>
      </c>
      <c r="D5" s="2" t="s">
        <v>3</v>
      </c>
      <c r="E5" s="1" t="s">
        <v>45</v>
      </c>
      <c r="F5" s="20" t="s">
        <v>5</v>
      </c>
      <c r="G5" s="2" t="s">
        <v>3</v>
      </c>
    </row>
    <row r="6" spans="1:7" ht="15.75" customHeight="1" thickBot="1" x14ac:dyDescent="0.25">
      <c r="A6" s="2" t="s">
        <v>47</v>
      </c>
      <c r="B6" s="4">
        <v>225.589449751204</v>
      </c>
      <c r="C6" s="4">
        <v>22320.805827456399</v>
      </c>
      <c r="D6" s="4">
        <v>14772.105826000001</v>
      </c>
      <c r="E6" s="4">
        <v>81360.976767</v>
      </c>
      <c r="F6" s="4">
        <v>5067706.2640270004</v>
      </c>
      <c r="G6" s="4">
        <v>5956341.2344159996</v>
      </c>
    </row>
    <row r="7" spans="1:7" ht="15.75" customHeight="1" thickBot="1" x14ac:dyDescent="0.25">
      <c r="A7" s="2" t="s">
        <v>48</v>
      </c>
      <c r="B7" s="7">
        <v>260.14556620550297</v>
      </c>
      <c r="C7" s="7">
        <v>1531.3055534478899</v>
      </c>
      <c r="D7" s="7">
        <v>2755.6465039999998</v>
      </c>
      <c r="E7" s="7">
        <v>387059.63393499999</v>
      </c>
      <c r="F7" s="7">
        <v>1794870.8981999999</v>
      </c>
      <c r="G7" s="7">
        <v>4218371.6049330002</v>
      </c>
    </row>
    <row r="8" spans="1:7" ht="15.75" customHeight="1" thickBot="1" x14ac:dyDescent="0.25">
      <c r="A8" s="2" t="s">
        <v>49</v>
      </c>
      <c r="B8" s="4">
        <v>397.27070821570197</v>
      </c>
      <c r="C8" s="4">
        <v>1242.2720274757401</v>
      </c>
      <c r="D8" s="4">
        <v>2414.9262140000001</v>
      </c>
      <c r="E8" s="4">
        <v>1267357.140202</v>
      </c>
      <c r="F8" s="4">
        <v>3452431.6469669999</v>
      </c>
      <c r="G8" s="4">
        <v>8019488.275378</v>
      </c>
    </row>
    <row r="9" spans="1:7" ht="15.75" customHeight="1" thickBot="1" x14ac:dyDescent="0.25">
      <c r="A9" s="2" t="s">
        <v>50</v>
      </c>
      <c r="B9" s="7">
        <v>245.210654467013</v>
      </c>
      <c r="C9" s="7">
        <v>505.44697356846899</v>
      </c>
      <c r="D9" s="7">
        <v>945.24609199999998</v>
      </c>
      <c r="E9" s="7">
        <v>1745991.6250150001</v>
      </c>
      <c r="F9" s="7">
        <v>3334214.1595439999</v>
      </c>
      <c r="G9" s="7">
        <v>6887906.6297239996</v>
      </c>
    </row>
    <row r="10" spans="1:7" ht="15.75" customHeight="1" thickBot="1" x14ac:dyDescent="0.25">
      <c r="A10" s="2" t="s">
        <v>51</v>
      </c>
      <c r="B10" s="4">
        <v>245.228135736935</v>
      </c>
      <c r="C10" s="4">
        <v>430.632510110287</v>
      </c>
      <c r="D10" s="4">
        <v>671.03741500000001</v>
      </c>
      <c r="E10" s="4">
        <v>3724788.8438880001</v>
      </c>
      <c r="F10" s="4">
        <v>6358589.7627710002</v>
      </c>
      <c r="G10" s="4">
        <v>11407872.51808</v>
      </c>
    </row>
    <row r="11" spans="1:7" ht="15.75" customHeight="1" thickBot="1" x14ac:dyDescent="0.25">
      <c r="A11" s="2" t="s">
        <v>54</v>
      </c>
      <c r="B11" s="7">
        <v>163.91158477153999</v>
      </c>
      <c r="C11" s="7">
        <v>200.465639121116</v>
      </c>
      <c r="D11" s="7">
        <v>342.04614400000003</v>
      </c>
      <c r="E11" s="7">
        <v>5185463.1931060003</v>
      </c>
      <c r="F11" s="7">
        <v>6410377.5537980003</v>
      </c>
      <c r="G11" s="7">
        <v>12832854.956618</v>
      </c>
    </row>
    <row r="12" spans="1:7" ht="15.75" customHeight="1" thickBot="1" x14ac:dyDescent="0.25">
      <c r="A12" s="2" t="s">
        <v>163</v>
      </c>
      <c r="B12" s="4">
        <v>118.917248</v>
      </c>
      <c r="C12" s="4">
        <v>134.728683874317</v>
      </c>
      <c r="D12" s="4">
        <v>204.309235</v>
      </c>
      <c r="E12" s="4">
        <v>8009126.8914729999</v>
      </c>
      <c r="F12" s="4">
        <v>9253982.2168380003</v>
      </c>
      <c r="G12" s="4">
        <v>14658527.024458</v>
      </c>
    </row>
    <row r="13" spans="1:7" ht="15.75" customHeight="1" thickBot="1" x14ac:dyDescent="0.25">
      <c r="A13" s="2" t="s">
        <v>164</v>
      </c>
      <c r="B13" s="7">
        <v>193.17036100000001</v>
      </c>
      <c r="C13" s="7">
        <v>202.15661162566801</v>
      </c>
      <c r="D13" s="7">
        <v>231.00319200000001</v>
      </c>
      <c r="E13" s="7">
        <v>43888995.091034003</v>
      </c>
      <c r="F13" s="7">
        <v>125894497.936152</v>
      </c>
      <c r="G13" s="7">
        <v>84681934.662475005</v>
      </c>
    </row>
    <row r="16" spans="1:7" x14ac:dyDescent="0.2">
      <c r="A16" t="s">
        <v>216</v>
      </c>
      <c r="B16" s="41"/>
      <c r="C16" s="41"/>
      <c r="D16" s="41"/>
      <c r="E16" s="41"/>
      <c r="F16" s="41"/>
      <c r="G16" s="41"/>
    </row>
    <row r="17" spans="2:7" x14ac:dyDescent="0.2">
      <c r="B17" s="41"/>
      <c r="C17" s="41"/>
      <c r="D17" s="41"/>
      <c r="E17" s="41"/>
      <c r="F17" s="41"/>
      <c r="G17" s="41"/>
    </row>
    <row r="18" spans="2:7" x14ac:dyDescent="0.2">
      <c r="B18" s="41"/>
      <c r="C18" s="41"/>
      <c r="D18" s="41"/>
      <c r="E18" s="41"/>
      <c r="F18" s="41"/>
      <c r="G18" s="41"/>
    </row>
    <row r="19" spans="2:7" x14ac:dyDescent="0.2">
      <c r="B19" s="41"/>
      <c r="C19" s="41"/>
      <c r="D19" s="41"/>
      <c r="E19" s="41"/>
      <c r="F19" s="41"/>
      <c r="G19" s="41"/>
    </row>
  </sheetData>
  <mergeCells count="3">
    <mergeCell ref="A3:G3"/>
    <mergeCell ref="B4:D4"/>
    <mergeCell ref="E4:G4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autoPageBreaks="0"/>
  </sheetPr>
  <dimension ref="A2:R55"/>
  <sheetViews>
    <sheetView topLeftCell="A9" zoomScaleNormal="100" workbookViewId="0">
      <selection activeCell="A20" sqref="A20"/>
    </sheetView>
  </sheetViews>
  <sheetFormatPr defaultRowHeight="14.25" x14ac:dyDescent="0.2"/>
  <cols>
    <col min="2" max="2" width="21.88671875" customWidth="1"/>
    <col min="3" max="5" width="19.44140625" customWidth="1"/>
    <col min="6" max="6" width="20.88671875" customWidth="1"/>
    <col min="7" max="7" width="19.44140625" customWidth="1"/>
  </cols>
  <sheetData>
    <row r="2" spans="1:18" ht="14.25" customHeight="1" thickBot="1" x14ac:dyDescent="0.25"/>
    <row r="3" spans="1:18" ht="24.95" customHeight="1" thickBot="1" x14ac:dyDescent="0.25">
      <c r="B3" s="70" t="s">
        <v>178</v>
      </c>
      <c r="C3" s="71"/>
      <c r="D3" s="71"/>
      <c r="E3" s="71"/>
      <c r="F3" s="71"/>
      <c r="G3" s="72"/>
    </row>
    <row r="4" spans="1:18" ht="20.100000000000001" customHeight="1" thickBot="1" x14ac:dyDescent="0.25">
      <c r="B4" s="67" t="s">
        <v>43</v>
      </c>
      <c r="C4" s="68"/>
      <c r="D4" s="69"/>
      <c r="E4" s="67" t="s">
        <v>44</v>
      </c>
      <c r="F4" s="68"/>
      <c r="G4" s="69"/>
    </row>
    <row r="5" spans="1:18" ht="15" customHeight="1" thickBot="1" x14ac:dyDescent="0.25">
      <c r="A5" s="2" t="s">
        <v>2</v>
      </c>
      <c r="B5" s="21" t="s">
        <v>45</v>
      </c>
      <c r="C5" s="21" t="s">
        <v>5</v>
      </c>
      <c r="D5" s="21" t="s">
        <v>3</v>
      </c>
      <c r="E5" s="21" t="s">
        <v>45</v>
      </c>
      <c r="F5" s="21" t="s">
        <v>5</v>
      </c>
      <c r="G5" s="21" t="s">
        <v>3</v>
      </c>
    </row>
    <row r="6" spans="1:18" ht="15" customHeight="1" thickBot="1" x14ac:dyDescent="0.25">
      <c r="A6" s="2">
        <v>2009</v>
      </c>
      <c r="B6" s="19">
        <v>6392.2195199999996</v>
      </c>
      <c r="C6" s="19">
        <v>14910.045848</v>
      </c>
      <c r="D6" s="19">
        <v>29401.330919</v>
      </c>
      <c r="E6" s="19">
        <v>159566729.99847099</v>
      </c>
      <c r="F6" s="19">
        <v>201442042.53927901</v>
      </c>
      <c r="G6" s="19">
        <v>361383139.59181398</v>
      </c>
      <c r="K6" s="8"/>
      <c r="L6" s="8"/>
      <c r="N6" s="8"/>
      <c r="O6" s="8"/>
      <c r="Q6" s="8"/>
      <c r="R6" s="8"/>
    </row>
    <row r="7" spans="1:18" ht="15" customHeight="1" thickBot="1" x14ac:dyDescent="0.25">
      <c r="A7" s="2">
        <v>2010</v>
      </c>
      <c r="B7" s="16">
        <v>6068.8898980000004</v>
      </c>
      <c r="C7" s="16">
        <v>15266.704782999999</v>
      </c>
      <c r="D7" s="16">
        <v>29606.346709000001</v>
      </c>
      <c r="E7" s="16">
        <v>156110042.36101401</v>
      </c>
      <c r="F7" s="16">
        <v>206730244.08076</v>
      </c>
      <c r="G7" s="16">
        <v>259423916.79904199</v>
      </c>
      <c r="K7" s="8"/>
      <c r="L7" s="8"/>
      <c r="N7" s="8"/>
      <c r="O7" s="8"/>
      <c r="Q7" s="8"/>
      <c r="R7" s="8"/>
    </row>
    <row r="8" spans="1:18" ht="15" customHeight="1" thickBot="1" x14ac:dyDescent="0.25">
      <c r="A8" s="2">
        <v>2011</v>
      </c>
      <c r="B8" s="19">
        <v>5527.8538790000002</v>
      </c>
      <c r="C8" s="19">
        <v>14310.739519000001</v>
      </c>
      <c r="D8" s="19">
        <v>19274.694295000001</v>
      </c>
      <c r="E8" s="19">
        <v>175430276.82637301</v>
      </c>
      <c r="F8" s="19">
        <v>182375834.91730499</v>
      </c>
      <c r="G8" s="19">
        <v>196047147.736891</v>
      </c>
      <c r="K8" s="8"/>
      <c r="L8" s="8"/>
      <c r="N8" s="8"/>
      <c r="O8" s="8"/>
      <c r="Q8" s="8"/>
      <c r="R8" s="8"/>
    </row>
    <row r="9" spans="1:18" ht="15" customHeight="1" thickBot="1" x14ac:dyDescent="0.25">
      <c r="A9" s="2">
        <v>2012</v>
      </c>
      <c r="B9" s="16">
        <v>5610.3306039999998</v>
      </c>
      <c r="C9" s="16">
        <v>12537.888509</v>
      </c>
      <c r="D9" s="16">
        <v>16327.677282000001</v>
      </c>
      <c r="E9" s="16">
        <v>177881570.81117499</v>
      </c>
      <c r="F9" s="16">
        <v>176548929.950342</v>
      </c>
      <c r="G9" s="16">
        <v>143221772.48484901</v>
      </c>
      <c r="K9" s="8"/>
      <c r="L9" s="8"/>
      <c r="N9" s="8"/>
      <c r="O9" s="8"/>
      <c r="Q9" s="8"/>
      <c r="R9" s="8"/>
    </row>
    <row r="10" spans="1:18" ht="15" customHeight="1" thickBot="1" x14ac:dyDescent="0.25">
      <c r="A10" s="2">
        <v>2013</v>
      </c>
      <c r="B10" s="19">
        <v>5338.3850069999999</v>
      </c>
      <c r="C10" s="19">
        <v>11556.341707</v>
      </c>
      <c r="D10" s="19">
        <v>18082.853501000001</v>
      </c>
      <c r="E10" s="19">
        <v>182920163.88369</v>
      </c>
      <c r="F10" s="19">
        <v>189056864.58283401</v>
      </c>
      <c r="G10" s="19">
        <v>176254607.36838999</v>
      </c>
      <c r="K10" s="8"/>
      <c r="L10" s="8"/>
      <c r="N10" s="8"/>
      <c r="O10" s="8"/>
      <c r="Q10" s="8"/>
      <c r="R10" s="8"/>
    </row>
    <row r="11" spans="1:18" ht="15" customHeight="1" thickBot="1" x14ac:dyDescent="0.25">
      <c r="A11" s="2">
        <v>2014</v>
      </c>
      <c r="B11" s="16">
        <v>5481.0875340000002</v>
      </c>
      <c r="C11" s="16">
        <v>11286.684568000001</v>
      </c>
      <c r="D11" s="16">
        <v>24260.060466999999</v>
      </c>
      <c r="E11" s="16">
        <v>210771092.361779</v>
      </c>
      <c r="F11" s="16">
        <v>177692380.93012801</v>
      </c>
      <c r="G11" s="16">
        <v>164252985.57545501</v>
      </c>
      <c r="K11" s="8"/>
      <c r="L11" s="8"/>
      <c r="N11" s="8"/>
      <c r="O11" s="8"/>
      <c r="Q11" s="8"/>
      <c r="R11" s="8"/>
    </row>
    <row r="12" spans="1:18" ht="15" customHeight="1" thickBot="1" x14ac:dyDescent="0.25">
      <c r="A12" s="2">
        <v>2015</v>
      </c>
      <c r="B12" s="19">
        <v>5418.9963749999997</v>
      </c>
      <c r="C12" s="19">
        <v>10551.364898</v>
      </c>
      <c r="D12" s="19">
        <v>15484.480495</v>
      </c>
      <c r="E12" s="19">
        <v>201739612.872338</v>
      </c>
      <c r="F12" s="19">
        <v>210622617.41730499</v>
      </c>
      <c r="G12" s="19">
        <v>154308459.11803401</v>
      </c>
      <c r="K12" s="8"/>
      <c r="L12" s="8"/>
      <c r="N12" s="8"/>
      <c r="O12" s="8"/>
      <c r="Q12" s="8"/>
      <c r="R12" s="8"/>
    </row>
    <row r="13" spans="1:18" ht="15" customHeight="1" thickBot="1" x14ac:dyDescent="0.25">
      <c r="A13" s="2">
        <v>2016</v>
      </c>
      <c r="B13" s="16">
        <v>5350.6314460000003</v>
      </c>
      <c r="C13" s="16">
        <v>10346.581054</v>
      </c>
      <c r="D13" s="16">
        <v>11200.970531999999</v>
      </c>
      <c r="E13" s="16">
        <v>190054928.56239501</v>
      </c>
      <c r="F13" s="16">
        <v>176236170.807208</v>
      </c>
      <c r="G13" s="16">
        <v>126261294.58645</v>
      </c>
      <c r="K13" s="8"/>
      <c r="L13" s="8"/>
      <c r="N13" s="8"/>
      <c r="O13" s="8"/>
      <c r="Q13" s="8"/>
      <c r="R13" s="8"/>
    </row>
    <row r="14" spans="1:18" ht="15" customHeight="1" thickBot="1" x14ac:dyDescent="0.25">
      <c r="A14" s="2">
        <v>2017</v>
      </c>
      <c r="B14" s="19">
        <v>5843.4902499999998</v>
      </c>
      <c r="C14" s="19">
        <v>10561.423148</v>
      </c>
      <c r="D14" s="19">
        <v>12904.772247999999</v>
      </c>
      <c r="E14" s="19">
        <v>192106575.83493599</v>
      </c>
      <c r="F14" s="19">
        <v>171994326.80340999</v>
      </c>
      <c r="G14" s="19">
        <v>131951227.34930199</v>
      </c>
      <c r="K14" s="8"/>
      <c r="L14" s="8"/>
      <c r="N14" s="8"/>
      <c r="O14" s="8"/>
      <c r="Q14" s="8"/>
      <c r="R14" s="8"/>
    </row>
    <row r="15" spans="1:18" ht="15" customHeight="1" thickBot="1" x14ac:dyDescent="0.25">
      <c r="A15" s="2">
        <v>2018</v>
      </c>
      <c r="B15" s="16">
        <v>5886.9626509999998</v>
      </c>
      <c r="C15" s="16">
        <v>11027.021903999999</v>
      </c>
      <c r="D15" s="16">
        <v>12532.196867000001</v>
      </c>
      <c r="E15" s="16">
        <v>186617588.74926099</v>
      </c>
      <c r="F15" s="16">
        <v>201428978.99225801</v>
      </c>
      <c r="G15" s="16">
        <v>170612479.56411901</v>
      </c>
      <c r="K15" s="8"/>
      <c r="L15" s="8"/>
      <c r="N15" s="8"/>
      <c r="O15" s="8"/>
      <c r="Q15" s="8"/>
      <c r="R15" s="8"/>
    </row>
    <row r="16" spans="1:18" ht="15" customHeight="1" thickBot="1" x14ac:dyDescent="0.25">
      <c r="A16" s="2">
        <v>2019</v>
      </c>
      <c r="B16" s="19">
        <v>5418.495062</v>
      </c>
      <c r="C16" s="19">
        <v>9995.5383669999992</v>
      </c>
      <c r="D16" s="19">
        <v>13088.782009</v>
      </c>
      <c r="E16" s="19">
        <v>166369067.568836</v>
      </c>
      <c r="F16" s="19">
        <v>152856368.643038</v>
      </c>
      <c r="G16" s="19">
        <v>153509539.19103599</v>
      </c>
      <c r="K16" s="8"/>
      <c r="L16" s="8"/>
      <c r="N16" s="8"/>
      <c r="O16" s="8"/>
      <c r="Q16" s="8"/>
      <c r="R16" s="8"/>
    </row>
    <row r="17" spans="1:7" ht="15.75" thickBot="1" x14ac:dyDescent="0.25">
      <c r="A17" s="2">
        <v>2020</v>
      </c>
      <c r="B17" s="16">
        <v>4121.2042629999996</v>
      </c>
      <c r="C17" s="16">
        <v>7887.7985239999998</v>
      </c>
      <c r="D17" s="16">
        <v>25748.183326999999</v>
      </c>
      <c r="E17" s="16">
        <v>173242496.01829001</v>
      </c>
      <c r="F17" s="16">
        <v>149718322.60777101</v>
      </c>
      <c r="G17" s="16">
        <v>434105341.44208801</v>
      </c>
    </row>
    <row r="20" spans="1:7" x14ac:dyDescent="0.2">
      <c r="A20" t="s">
        <v>217</v>
      </c>
    </row>
    <row r="21" spans="1:7" x14ac:dyDescent="0.2">
      <c r="B21" s="17"/>
      <c r="E21" s="17"/>
    </row>
    <row r="22" spans="1:7" x14ac:dyDescent="0.2">
      <c r="B22" s="17"/>
      <c r="E22" s="17"/>
    </row>
    <row r="23" spans="1:7" x14ac:dyDescent="0.2">
      <c r="B23" s="17"/>
      <c r="E23" s="17"/>
    </row>
    <row r="24" spans="1:7" x14ac:dyDescent="0.2">
      <c r="B24" s="17"/>
      <c r="E24" s="17"/>
    </row>
    <row r="25" spans="1:7" x14ac:dyDescent="0.2">
      <c r="B25" s="17"/>
      <c r="E25" s="17"/>
    </row>
    <row r="26" spans="1:7" x14ac:dyDescent="0.2">
      <c r="B26" s="17"/>
      <c r="E26" s="17"/>
    </row>
    <row r="27" spans="1:7" x14ac:dyDescent="0.2">
      <c r="B27" s="17"/>
      <c r="E27" s="17"/>
    </row>
    <row r="28" spans="1:7" x14ac:dyDescent="0.2">
      <c r="B28" s="17"/>
      <c r="E28" s="17"/>
    </row>
    <row r="29" spans="1:7" x14ac:dyDescent="0.2">
      <c r="B29" s="17"/>
      <c r="E29" s="17"/>
    </row>
    <row r="30" spans="1:7" x14ac:dyDescent="0.2">
      <c r="B30" s="17"/>
      <c r="E30" s="17"/>
    </row>
    <row r="31" spans="1:7" x14ac:dyDescent="0.2">
      <c r="B31" s="17"/>
      <c r="E31" s="17"/>
    </row>
    <row r="32" spans="1:7" x14ac:dyDescent="0.2">
      <c r="B32" s="17"/>
      <c r="E32" s="17"/>
    </row>
    <row r="33" spans="2:5" x14ac:dyDescent="0.2">
      <c r="E33" s="17"/>
    </row>
    <row r="34" spans="2:5" x14ac:dyDescent="0.2">
      <c r="E34" s="17"/>
    </row>
    <row r="35" spans="2:5" x14ac:dyDescent="0.2">
      <c r="E35" s="17"/>
    </row>
    <row r="44" spans="2:5" x14ac:dyDescent="0.2">
      <c r="B44" s="17"/>
      <c r="C44" s="17"/>
      <c r="D44" s="9"/>
    </row>
    <row r="45" spans="2:5" x14ac:dyDescent="0.2">
      <c r="B45" s="17"/>
      <c r="C45" s="17"/>
    </row>
    <row r="46" spans="2:5" x14ac:dyDescent="0.2">
      <c r="B46" s="17"/>
      <c r="C46" s="17"/>
    </row>
    <row r="47" spans="2:5" x14ac:dyDescent="0.2">
      <c r="B47" s="17"/>
      <c r="C47" s="17"/>
    </row>
    <row r="48" spans="2:5" x14ac:dyDescent="0.2">
      <c r="B48" s="17"/>
      <c r="C48" s="17"/>
    </row>
    <row r="49" spans="2:3" x14ac:dyDescent="0.2">
      <c r="B49" s="17"/>
      <c r="C49" s="17"/>
    </row>
    <row r="50" spans="2:3" x14ac:dyDescent="0.2">
      <c r="B50" s="17"/>
      <c r="C50" s="17"/>
    </row>
    <row r="51" spans="2:3" x14ac:dyDescent="0.2">
      <c r="B51" s="17"/>
      <c r="C51" s="17"/>
    </row>
    <row r="52" spans="2:3" x14ac:dyDescent="0.2">
      <c r="B52" s="17"/>
      <c r="C52" s="17"/>
    </row>
    <row r="53" spans="2:3" x14ac:dyDescent="0.2">
      <c r="B53" s="17"/>
      <c r="C53" s="17"/>
    </row>
    <row r="54" spans="2:3" x14ac:dyDescent="0.2">
      <c r="B54" s="17"/>
      <c r="C54" s="17"/>
    </row>
    <row r="55" spans="2:3" x14ac:dyDescent="0.2">
      <c r="B55" s="17"/>
    </row>
  </sheetData>
  <mergeCells count="3">
    <mergeCell ref="B4:D4"/>
    <mergeCell ref="E4:G4"/>
    <mergeCell ref="B3:G3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autoPageBreaks="0"/>
  </sheetPr>
  <dimension ref="A2:R55"/>
  <sheetViews>
    <sheetView zoomScaleNormal="100" workbookViewId="0">
      <selection activeCell="H34" sqref="H34"/>
    </sheetView>
  </sheetViews>
  <sheetFormatPr defaultRowHeight="14.25" x14ac:dyDescent="0.2"/>
  <cols>
    <col min="1" max="1" width="13.5546875" customWidth="1"/>
    <col min="2" max="2" width="21.88671875" customWidth="1"/>
    <col min="3" max="5" width="19.44140625" customWidth="1"/>
    <col min="6" max="6" width="20.88671875" customWidth="1"/>
    <col min="7" max="7" width="19.44140625" customWidth="1"/>
  </cols>
  <sheetData>
    <row r="2" spans="1:18" ht="14.25" customHeight="1" thickBot="1" x14ac:dyDescent="0.25"/>
    <row r="3" spans="1:18" ht="24.95" customHeight="1" thickBot="1" x14ac:dyDescent="0.25">
      <c r="B3" s="70" t="s">
        <v>215</v>
      </c>
      <c r="C3" s="71"/>
      <c r="D3" s="71"/>
      <c r="E3" s="71"/>
      <c r="F3" s="71"/>
      <c r="G3" s="72"/>
    </row>
    <row r="4" spans="1:18" ht="20.100000000000001" customHeight="1" thickBot="1" x14ac:dyDescent="0.25">
      <c r="B4" s="67" t="s">
        <v>22</v>
      </c>
      <c r="C4" s="68"/>
      <c r="D4" s="69"/>
      <c r="E4" s="67" t="s">
        <v>44</v>
      </c>
      <c r="F4" s="68"/>
      <c r="G4" s="69"/>
    </row>
    <row r="5" spans="1:18" ht="15" customHeight="1" thickBot="1" x14ac:dyDescent="0.25">
      <c r="A5" s="2" t="s">
        <v>2</v>
      </c>
      <c r="B5" s="21" t="s">
        <v>45</v>
      </c>
      <c r="C5" s="21" t="s">
        <v>5</v>
      </c>
      <c r="D5" s="21" t="s">
        <v>3</v>
      </c>
      <c r="E5" s="21" t="s">
        <v>45</v>
      </c>
      <c r="F5" s="21" t="s">
        <v>5</v>
      </c>
      <c r="G5" s="21" t="s">
        <v>3</v>
      </c>
    </row>
    <row r="6" spans="1:18" ht="15" customHeight="1" thickBot="1" x14ac:dyDescent="0.25">
      <c r="A6" s="2">
        <v>2009</v>
      </c>
      <c r="B6" s="19">
        <v>208797552.2307243</v>
      </c>
      <c r="C6" s="19">
        <v>250497528.47203895</v>
      </c>
      <c r="D6" s="19">
        <v>384288992.51759517</v>
      </c>
      <c r="E6" s="19">
        <v>159445374.07518345</v>
      </c>
      <c r="F6" s="19">
        <v>290636713.35791403</v>
      </c>
      <c r="G6" s="19">
        <v>363515494.35407704</v>
      </c>
      <c r="K6" s="8"/>
      <c r="L6" s="8"/>
      <c r="N6" s="8"/>
      <c r="O6" s="8"/>
      <c r="Q6" s="8"/>
      <c r="R6" s="8"/>
    </row>
    <row r="7" spans="1:18" ht="15" customHeight="1" thickBot="1" x14ac:dyDescent="0.25">
      <c r="A7" s="2">
        <v>2010</v>
      </c>
      <c r="B7" s="16">
        <v>180550135.3529363</v>
      </c>
      <c r="C7" s="16">
        <v>227936974.86117595</v>
      </c>
      <c r="D7" s="16">
        <v>372066969.90395975</v>
      </c>
      <c r="E7" s="16">
        <v>156550048.3408801</v>
      </c>
      <c r="F7" s="16">
        <v>210074646.51307204</v>
      </c>
      <c r="G7" s="16">
        <v>256659333.78339803</v>
      </c>
      <c r="K7" s="8"/>
      <c r="L7" s="8"/>
      <c r="N7" s="8"/>
      <c r="O7" s="8"/>
      <c r="Q7" s="8"/>
      <c r="R7" s="8"/>
    </row>
    <row r="8" spans="1:18" ht="15" customHeight="1" thickBot="1" x14ac:dyDescent="0.25">
      <c r="A8" s="2">
        <v>2011</v>
      </c>
      <c r="B8" s="19">
        <v>164187901.03990915</v>
      </c>
      <c r="C8" s="19">
        <v>220530374.0832521</v>
      </c>
      <c r="D8" s="19">
        <v>354583013.80064887</v>
      </c>
      <c r="E8" s="19">
        <v>173754063.13747841</v>
      </c>
      <c r="F8" s="19">
        <v>190142721.155577</v>
      </c>
      <c r="G8" s="19">
        <v>195135764.78098699</v>
      </c>
      <c r="K8" s="8"/>
      <c r="L8" s="8"/>
      <c r="N8" s="8"/>
      <c r="O8" s="8"/>
      <c r="Q8" s="8"/>
      <c r="R8" s="8"/>
    </row>
    <row r="9" spans="1:18" ht="15" customHeight="1" thickBot="1" x14ac:dyDescent="0.25">
      <c r="A9" s="2">
        <v>2012</v>
      </c>
      <c r="B9" s="16">
        <v>159172765.89539331</v>
      </c>
      <c r="C9" s="16">
        <v>213298488.01749733</v>
      </c>
      <c r="D9" s="16">
        <v>330184550.49030751</v>
      </c>
      <c r="E9" s="16">
        <v>177586238.4527294</v>
      </c>
      <c r="F9" s="16">
        <v>181160435.45084599</v>
      </c>
      <c r="G9" s="16">
        <v>142323660.85587096</v>
      </c>
      <c r="K9" s="8"/>
      <c r="L9" s="8"/>
      <c r="N9" s="8"/>
      <c r="O9" s="8"/>
      <c r="Q9" s="8"/>
      <c r="R9" s="8"/>
    </row>
    <row r="10" spans="1:18" ht="15" customHeight="1" thickBot="1" x14ac:dyDescent="0.25">
      <c r="A10" s="2">
        <v>2013</v>
      </c>
      <c r="B10" s="19">
        <v>158197105.36366698</v>
      </c>
      <c r="C10" s="19">
        <v>209583712.86401546</v>
      </c>
      <c r="D10" s="19">
        <v>311443712.82817423</v>
      </c>
      <c r="E10" s="19">
        <v>181304046.15599298</v>
      </c>
      <c r="F10" s="19">
        <v>192378801.15599403</v>
      </c>
      <c r="G10" s="19">
        <v>175971079.10168999</v>
      </c>
      <c r="K10" s="8"/>
      <c r="L10" s="8"/>
      <c r="N10" s="8"/>
      <c r="O10" s="8"/>
      <c r="Q10" s="8"/>
      <c r="R10" s="8"/>
    </row>
    <row r="11" spans="1:18" ht="15" customHeight="1" thickBot="1" x14ac:dyDescent="0.25">
      <c r="A11" s="2">
        <v>2014</v>
      </c>
      <c r="B11" s="16">
        <v>161082185.47681373</v>
      </c>
      <c r="C11" s="16">
        <v>209785023.69817421</v>
      </c>
      <c r="D11" s="16">
        <v>312822804.32852036</v>
      </c>
      <c r="E11" s="16">
        <v>211734981.23013318</v>
      </c>
      <c r="F11" s="16">
        <v>182149690.00626591</v>
      </c>
      <c r="G11" s="16">
        <v>165202155.54378697</v>
      </c>
      <c r="K11" s="8"/>
      <c r="L11" s="8"/>
      <c r="N11" s="8"/>
      <c r="O11" s="8"/>
      <c r="Q11" s="8"/>
      <c r="R11" s="8"/>
    </row>
    <row r="12" spans="1:18" ht="15" customHeight="1" thickBot="1" x14ac:dyDescent="0.25">
      <c r="A12" s="2">
        <v>2015</v>
      </c>
      <c r="B12" s="19">
        <v>169002748.94175678</v>
      </c>
      <c r="C12" s="19">
        <v>222820613.35656676</v>
      </c>
      <c r="D12" s="19">
        <v>323018311.96479094</v>
      </c>
      <c r="E12" s="19">
        <v>205638521.34881806</v>
      </c>
      <c r="F12" s="19">
        <v>222528431.94499227</v>
      </c>
      <c r="G12" s="19">
        <v>159765207.37964499</v>
      </c>
      <c r="K12" s="8"/>
      <c r="L12" s="8"/>
      <c r="N12" s="8"/>
      <c r="O12" s="8"/>
      <c r="Q12" s="8"/>
      <c r="R12" s="8"/>
    </row>
    <row r="13" spans="1:18" ht="15" customHeight="1" thickBot="1" x14ac:dyDescent="0.25">
      <c r="A13" s="2">
        <v>2016</v>
      </c>
      <c r="B13" s="16">
        <v>181859355.32131675</v>
      </c>
      <c r="C13" s="16">
        <v>242214866.63644606</v>
      </c>
      <c r="D13" s="16">
        <v>326263357.84770364</v>
      </c>
      <c r="E13" s="16">
        <v>193254484.75997761</v>
      </c>
      <c r="F13" s="16">
        <v>183762429.86725804</v>
      </c>
      <c r="G13" s="16">
        <v>132555636.29273699</v>
      </c>
      <c r="K13" s="8"/>
      <c r="L13" s="8"/>
      <c r="N13" s="8"/>
      <c r="O13" s="8"/>
      <c r="Q13" s="8"/>
      <c r="R13" s="8"/>
    </row>
    <row r="14" spans="1:18" ht="15" customHeight="1" thickBot="1" x14ac:dyDescent="0.25">
      <c r="A14" s="2">
        <v>2017</v>
      </c>
      <c r="B14" s="19">
        <v>195413129.88053775</v>
      </c>
      <c r="C14" s="19">
        <v>254993384.81211317</v>
      </c>
      <c r="D14" s="19">
        <v>331103620.32468051</v>
      </c>
      <c r="E14" s="19">
        <v>198294974.51339999</v>
      </c>
      <c r="F14" s="19">
        <v>178654445.61446682</v>
      </c>
      <c r="G14" s="19">
        <v>137383046.89698002</v>
      </c>
      <c r="K14" s="8"/>
      <c r="L14" s="8"/>
      <c r="N14" s="8"/>
      <c r="O14" s="8"/>
      <c r="Q14" s="8"/>
      <c r="R14" s="8"/>
    </row>
    <row r="15" spans="1:18" ht="15" customHeight="1" thickBot="1" x14ac:dyDescent="0.25">
      <c r="A15" s="2">
        <v>2018</v>
      </c>
      <c r="B15" s="16">
        <v>208770652.42007756</v>
      </c>
      <c r="C15" s="16">
        <v>285097893.49251533</v>
      </c>
      <c r="D15" s="16">
        <v>344180228.2600531</v>
      </c>
      <c r="E15" s="16">
        <v>194816985.74310896</v>
      </c>
      <c r="F15" s="16">
        <v>212406264.10741058</v>
      </c>
      <c r="G15" s="16">
        <v>175558763.58630669</v>
      </c>
      <c r="K15" s="8"/>
      <c r="L15" s="8"/>
      <c r="N15" s="8"/>
      <c r="O15" s="8"/>
      <c r="Q15" s="8"/>
      <c r="R15" s="8"/>
    </row>
    <row r="16" spans="1:18" ht="15" customHeight="1" thickBot="1" x14ac:dyDescent="0.25">
      <c r="A16" s="2">
        <v>2019</v>
      </c>
      <c r="B16" s="19">
        <v>216985996.14928946</v>
      </c>
      <c r="C16" s="19">
        <v>289182131.47638088</v>
      </c>
      <c r="D16" s="19">
        <v>374970301.97893971</v>
      </c>
      <c r="E16" s="19">
        <v>170744065.53985095</v>
      </c>
      <c r="F16" s="19">
        <v>167190280.38724846</v>
      </c>
      <c r="G16" s="19">
        <v>161475302.08975339</v>
      </c>
      <c r="K16" s="8"/>
      <c r="L16" s="8"/>
      <c r="N16" s="8"/>
      <c r="O16" s="8"/>
      <c r="Q16" s="8"/>
      <c r="R16" s="8"/>
    </row>
    <row r="17" spans="1:7" ht="15.75" thickBot="1" x14ac:dyDescent="0.25">
      <c r="A17" s="2">
        <v>2020</v>
      </c>
      <c r="B17" s="16">
        <v>234132198.24031064</v>
      </c>
      <c r="C17" s="16">
        <v>286918453.70013839</v>
      </c>
      <c r="D17" s="16">
        <v>399721208.55069619</v>
      </c>
      <c r="E17" s="16">
        <v>178855018.89682883</v>
      </c>
      <c r="F17" s="16">
        <v>156394755.96672609</v>
      </c>
      <c r="G17" s="16">
        <v>445611049.42741799</v>
      </c>
    </row>
    <row r="20" spans="1:7" x14ac:dyDescent="0.2">
      <c r="A20" t="s">
        <v>216</v>
      </c>
      <c r="B20" s="65"/>
    </row>
    <row r="21" spans="1:7" x14ac:dyDescent="0.2">
      <c r="B21" s="9"/>
      <c r="C21" s="9"/>
      <c r="D21" s="9"/>
      <c r="E21" s="17"/>
    </row>
    <row r="22" spans="1:7" x14ac:dyDescent="0.2">
      <c r="B22" s="9"/>
      <c r="C22" s="9"/>
      <c r="D22" s="9"/>
      <c r="E22" s="17"/>
    </row>
    <row r="23" spans="1:7" x14ac:dyDescent="0.2">
      <c r="B23" s="9"/>
      <c r="C23" s="9"/>
      <c r="D23" s="9"/>
      <c r="E23" s="17"/>
    </row>
    <row r="24" spans="1:7" x14ac:dyDescent="0.2">
      <c r="B24" s="9"/>
      <c r="C24" s="9"/>
      <c r="D24" s="9"/>
      <c r="E24" s="17"/>
    </row>
    <row r="25" spans="1:7" x14ac:dyDescent="0.2">
      <c r="B25" s="9"/>
      <c r="C25" s="9"/>
      <c r="D25" s="9"/>
      <c r="E25" s="17"/>
    </row>
    <row r="26" spans="1:7" x14ac:dyDescent="0.2">
      <c r="B26" s="9"/>
      <c r="C26" s="9"/>
      <c r="D26" s="9"/>
      <c r="E26" s="17"/>
    </row>
    <row r="27" spans="1:7" x14ac:dyDescent="0.2">
      <c r="B27" s="9"/>
      <c r="C27" s="9"/>
      <c r="D27" s="9"/>
      <c r="E27" s="17"/>
    </row>
    <row r="28" spans="1:7" x14ac:dyDescent="0.2">
      <c r="B28" s="9"/>
      <c r="C28" s="9"/>
      <c r="D28" s="9"/>
      <c r="E28" s="17"/>
    </row>
    <row r="29" spans="1:7" x14ac:dyDescent="0.2">
      <c r="B29" s="9"/>
      <c r="C29" s="9"/>
      <c r="D29" s="9"/>
      <c r="E29" s="17"/>
    </row>
    <row r="30" spans="1:7" x14ac:dyDescent="0.2">
      <c r="B30" s="9"/>
      <c r="C30" s="9"/>
      <c r="D30" s="9"/>
      <c r="E30" s="17"/>
    </row>
    <row r="31" spans="1:7" x14ac:dyDescent="0.2">
      <c r="B31" s="9"/>
      <c r="C31" s="9"/>
      <c r="D31" s="9"/>
      <c r="E31" s="17"/>
    </row>
    <row r="32" spans="1:7" x14ac:dyDescent="0.2">
      <c r="B32" s="9"/>
      <c r="C32" s="9"/>
      <c r="D32" s="9"/>
      <c r="E32" s="17"/>
    </row>
    <row r="33" spans="2:5" x14ac:dyDescent="0.2">
      <c r="E33" s="17"/>
    </row>
    <row r="34" spans="2:5" x14ac:dyDescent="0.2">
      <c r="E34" s="17"/>
    </row>
    <row r="35" spans="2:5" x14ac:dyDescent="0.2">
      <c r="E35" s="17"/>
    </row>
    <row r="44" spans="2:5" x14ac:dyDescent="0.2">
      <c r="B44" s="9"/>
      <c r="D44" s="17"/>
    </row>
    <row r="45" spans="2:5" x14ac:dyDescent="0.2">
      <c r="D45" s="17"/>
    </row>
    <row r="46" spans="2:5" x14ac:dyDescent="0.2">
      <c r="D46" s="17"/>
    </row>
    <row r="47" spans="2:5" x14ac:dyDescent="0.2">
      <c r="D47" s="17"/>
    </row>
    <row r="48" spans="2:5" x14ac:dyDescent="0.2">
      <c r="D48" s="17"/>
    </row>
    <row r="49" spans="2:4" x14ac:dyDescent="0.2">
      <c r="D49" s="17"/>
    </row>
    <row r="50" spans="2:4" x14ac:dyDescent="0.2">
      <c r="D50" s="17"/>
    </row>
    <row r="51" spans="2:4" x14ac:dyDescent="0.2">
      <c r="B51" s="17"/>
      <c r="C51" s="17"/>
    </row>
    <row r="52" spans="2:4" x14ac:dyDescent="0.2">
      <c r="B52" s="17"/>
      <c r="C52" s="17"/>
    </row>
    <row r="53" spans="2:4" x14ac:dyDescent="0.2">
      <c r="B53" s="17"/>
      <c r="C53" s="17"/>
    </row>
    <row r="54" spans="2:4" x14ac:dyDescent="0.2">
      <c r="B54" s="17"/>
      <c r="C54" s="17"/>
    </row>
    <row r="55" spans="2:4" x14ac:dyDescent="0.2">
      <c r="B55" s="17"/>
    </row>
  </sheetData>
  <mergeCells count="3">
    <mergeCell ref="B3:G3"/>
    <mergeCell ref="B4:D4"/>
    <mergeCell ref="E4:G4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autoPageBreaks="0"/>
  </sheetPr>
  <dimension ref="A2:J29"/>
  <sheetViews>
    <sheetView zoomScaleNormal="100" workbookViewId="0">
      <selection activeCell="A29" sqref="A29"/>
    </sheetView>
  </sheetViews>
  <sheetFormatPr defaultRowHeight="14.25" x14ac:dyDescent="0.2"/>
  <cols>
    <col min="1" max="1" width="40.44140625" customWidth="1"/>
    <col min="2" max="2" width="13.21875" customWidth="1"/>
    <col min="3" max="3" width="12.21875" bestFit="1" customWidth="1"/>
    <col min="4" max="4" width="19.44140625" customWidth="1"/>
    <col min="6" max="8" width="32" customWidth="1"/>
    <col min="10" max="10" width="12" bestFit="1" customWidth="1"/>
  </cols>
  <sheetData>
    <row r="2" spans="1:10" ht="15" thickBot="1" x14ac:dyDescent="0.25"/>
    <row r="3" spans="1:10" ht="24.95" customHeight="1" thickBot="1" x14ac:dyDescent="0.25">
      <c r="A3" s="70" t="s">
        <v>146</v>
      </c>
      <c r="B3" s="71"/>
      <c r="C3" s="71"/>
      <c r="D3" s="72"/>
      <c r="F3" s="70" t="s">
        <v>146</v>
      </c>
      <c r="G3" s="71"/>
      <c r="H3" s="72"/>
    </row>
    <row r="4" spans="1:10" ht="20.100000000000001" customHeight="1" thickBot="1" x14ac:dyDescent="0.25">
      <c r="A4" s="21" t="s">
        <v>80</v>
      </c>
      <c r="B4" s="21" t="s">
        <v>79</v>
      </c>
      <c r="C4" s="21" t="s">
        <v>77</v>
      </c>
      <c r="D4" s="21" t="s">
        <v>78</v>
      </c>
      <c r="F4" s="21" t="s">
        <v>105</v>
      </c>
      <c r="G4" s="21" t="s">
        <v>78</v>
      </c>
      <c r="H4" s="21" t="s">
        <v>106</v>
      </c>
    </row>
    <row r="5" spans="1:10" ht="15" thickBot="1" x14ac:dyDescent="0.25">
      <c r="A5" s="28" t="s">
        <v>82</v>
      </c>
      <c r="B5" s="19" t="s">
        <v>81</v>
      </c>
      <c r="C5" s="19">
        <v>1</v>
      </c>
      <c r="D5" s="19">
        <v>1092428353.23738</v>
      </c>
      <c r="F5" s="28" t="s">
        <v>81</v>
      </c>
      <c r="G5" s="19"/>
      <c r="H5" s="19"/>
    </row>
    <row r="6" spans="1:10" ht="15" thickBot="1" x14ac:dyDescent="0.25">
      <c r="A6" s="29" t="s">
        <v>83</v>
      </c>
      <c r="B6" s="16" t="s">
        <v>81</v>
      </c>
      <c r="C6" s="16">
        <v>2</v>
      </c>
      <c r="D6" s="16">
        <v>495046573.185085</v>
      </c>
      <c r="F6" s="29" t="s">
        <v>22</v>
      </c>
      <c r="G6" s="16">
        <f>D7</f>
        <v>1086378457.64588</v>
      </c>
      <c r="H6" s="16" t="s">
        <v>107</v>
      </c>
    </row>
    <row r="7" spans="1:10" ht="15" thickBot="1" x14ac:dyDescent="0.25">
      <c r="A7" s="28" t="s">
        <v>84</v>
      </c>
      <c r="B7" s="19" t="s">
        <v>81</v>
      </c>
      <c r="C7" s="19">
        <v>3</v>
      </c>
      <c r="D7" s="19">
        <v>1086378457.64588</v>
      </c>
      <c r="F7" s="28" t="s">
        <v>108</v>
      </c>
      <c r="G7" s="19">
        <f>D9</f>
        <v>32864802.992377002</v>
      </c>
      <c r="H7" s="19" t="s">
        <v>109</v>
      </c>
    </row>
    <row r="8" spans="1:10" ht="15" thickBot="1" x14ac:dyDescent="0.25">
      <c r="A8" s="29" t="s">
        <v>85</v>
      </c>
      <c r="B8" s="16" t="s">
        <v>81</v>
      </c>
      <c r="C8" s="16">
        <v>4</v>
      </c>
      <c r="D8" s="16">
        <v>488876732.25367397</v>
      </c>
      <c r="F8" s="29" t="s">
        <v>110</v>
      </c>
      <c r="G8" s="16">
        <f>D11</f>
        <v>1368332.4369049999</v>
      </c>
      <c r="H8" s="16" t="s">
        <v>111</v>
      </c>
    </row>
    <row r="9" spans="1:10" ht="15" thickBot="1" x14ac:dyDescent="0.25">
      <c r="A9" s="28" t="s">
        <v>86</v>
      </c>
      <c r="B9" s="19" t="s">
        <v>81</v>
      </c>
      <c r="C9" s="19">
        <v>5</v>
      </c>
      <c r="D9" s="19">
        <v>32864802.992377002</v>
      </c>
      <c r="F9" s="28" t="s">
        <v>112</v>
      </c>
      <c r="G9" s="19"/>
      <c r="H9" s="19"/>
    </row>
    <row r="10" spans="1:10" ht="15" thickBot="1" x14ac:dyDescent="0.25">
      <c r="A10" s="29" t="s">
        <v>87</v>
      </c>
      <c r="B10" s="16" t="s">
        <v>81</v>
      </c>
      <c r="C10" s="16">
        <v>6</v>
      </c>
      <c r="D10" s="16">
        <v>153637863.38923401</v>
      </c>
      <c r="F10" s="29" t="s">
        <v>113</v>
      </c>
      <c r="G10" s="16">
        <f>D14+D18+D19+D20</f>
        <v>1378421035.164825</v>
      </c>
      <c r="H10" s="16" t="s">
        <v>123</v>
      </c>
    </row>
    <row r="11" spans="1:10" ht="15" thickBot="1" x14ac:dyDescent="0.25">
      <c r="A11" s="28" t="s">
        <v>88</v>
      </c>
      <c r="B11" s="19" t="s">
        <v>81</v>
      </c>
      <c r="C11" s="19">
        <v>7</v>
      </c>
      <c r="D11" s="19">
        <v>1368332.4369049999</v>
      </c>
      <c r="F11" s="28" t="s">
        <v>114</v>
      </c>
      <c r="G11" s="19">
        <f>(D7-D8-D10)-(D14-D15)</f>
        <v>-129564333.00784999</v>
      </c>
      <c r="H11" s="19" t="s">
        <v>124</v>
      </c>
    </row>
    <row r="12" spans="1:10" ht="15" thickBot="1" x14ac:dyDescent="0.25">
      <c r="A12" s="29" t="s">
        <v>89</v>
      </c>
      <c r="B12" s="16" t="s">
        <v>81</v>
      </c>
      <c r="C12" s="16">
        <v>8</v>
      </c>
      <c r="D12" s="16">
        <v>187870998.798522</v>
      </c>
      <c r="F12" s="29" t="s">
        <v>115</v>
      </c>
      <c r="G12" s="16">
        <f>D23</f>
        <v>7996069.8954999996</v>
      </c>
      <c r="H12" s="16" t="s">
        <v>125</v>
      </c>
    </row>
    <row r="13" spans="1:10" ht="15" thickBot="1" x14ac:dyDescent="0.25">
      <c r="A13" s="28" t="s">
        <v>90</v>
      </c>
      <c r="B13" s="19" t="s">
        <v>81</v>
      </c>
      <c r="C13" s="19">
        <v>9</v>
      </c>
      <c r="D13" s="19">
        <v>676747734.06220102</v>
      </c>
      <c r="F13" s="28" t="s">
        <v>116</v>
      </c>
      <c r="G13" s="19">
        <f>D22</f>
        <v>-8002696.4067190001</v>
      </c>
      <c r="H13" s="19" t="s">
        <v>126</v>
      </c>
    </row>
    <row r="14" spans="1:10" ht="15" thickBot="1" x14ac:dyDescent="0.25">
      <c r="A14" s="29" t="s">
        <v>92</v>
      </c>
      <c r="B14" s="16" t="s">
        <v>91</v>
      </c>
      <c r="C14" s="16">
        <v>10</v>
      </c>
      <c r="D14" s="16">
        <v>1035408917.92141</v>
      </c>
      <c r="F14" s="29" t="s">
        <v>117</v>
      </c>
      <c r="G14" s="16"/>
      <c r="H14" s="16"/>
    </row>
    <row r="15" spans="1:10" ht="15" thickBot="1" x14ac:dyDescent="0.25">
      <c r="A15" s="28" t="s">
        <v>93</v>
      </c>
      <c r="B15" s="19" t="s">
        <v>91</v>
      </c>
      <c r="C15" s="19">
        <v>11</v>
      </c>
      <c r="D15" s="19">
        <v>461980722.91058803</v>
      </c>
      <c r="F15" s="28" t="s">
        <v>117</v>
      </c>
      <c r="G15" s="19">
        <f>SUM(G6:G8)-SUM(G10:G13)</f>
        <v>-128238482.57059407</v>
      </c>
      <c r="H15" s="19" t="s">
        <v>118</v>
      </c>
    </row>
    <row r="16" spans="1:10" ht="15" thickBot="1" x14ac:dyDescent="0.25">
      <c r="A16" s="29" t="s">
        <v>94</v>
      </c>
      <c r="B16" s="16" t="s">
        <v>91</v>
      </c>
      <c r="C16" s="16">
        <v>12</v>
      </c>
      <c r="D16" s="16">
        <v>480773038.49734402</v>
      </c>
      <c r="F16" s="30"/>
      <c r="G16" s="30"/>
      <c r="H16" s="30"/>
      <c r="J16" s="8"/>
    </row>
    <row r="17" spans="1:10" ht="15" thickBot="1" x14ac:dyDescent="0.25">
      <c r="A17" s="28" t="s">
        <v>95</v>
      </c>
      <c r="B17" s="19" t="s">
        <v>91</v>
      </c>
      <c r="C17" s="19">
        <v>13</v>
      </c>
      <c r="D17" s="19">
        <v>271487876.03119099</v>
      </c>
      <c r="F17" s="30"/>
      <c r="G17" s="30"/>
      <c r="H17" s="30"/>
      <c r="J17" s="10"/>
    </row>
    <row r="18" spans="1:10" ht="15" customHeight="1" thickBot="1" x14ac:dyDescent="0.25">
      <c r="A18" s="29" t="s">
        <v>96</v>
      </c>
      <c r="B18" s="16" t="s">
        <v>91</v>
      </c>
      <c r="C18" s="16">
        <v>14</v>
      </c>
      <c r="D18" s="16">
        <v>153364535.326987</v>
      </c>
      <c r="F18" s="70" t="s">
        <v>146</v>
      </c>
      <c r="G18" s="71"/>
      <c r="H18" s="72"/>
    </row>
    <row r="19" spans="1:10" ht="15" thickBot="1" x14ac:dyDescent="0.25">
      <c r="A19" s="28" t="s">
        <v>97</v>
      </c>
      <c r="B19" s="19" t="s">
        <v>91</v>
      </c>
      <c r="C19" s="19">
        <v>15</v>
      </c>
      <c r="D19" s="19">
        <v>131541014.64212801</v>
      </c>
      <c r="F19" s="21" t="s">
        <v>105</v>
      </c>
      <c r="G19" s="21" t="s">
        <v>78</v>
      </c>
      <c r="H19" s="21" t="s">
        <v>106</v>
      </c>
    </row>
    <row r="20" spans="1:10" ht="15" thickBot="1" x14ac:dyDescent="0.25">
      <c r="A20" s="29" t="s">
        <v>98</v>
      </c>
      <c r="B20" s="16" t="s">
        <v>91</v>
      </c>
      <c r="C20" s="16">
        <v>16</v>
      </c>
      <c r="D20" s="16">
        <v>58106567.274300002</v>
      </c>
      <c r="F20" s="28" t="s">
        <v>112</v>
      </c>
      <c r="G20" s="19"/>
      <c r="H20" s="19"/>
    </row>
    <row r="21" spans="1:10" ht="15" thickBot="1" x14ac:dyDescent="0.25">
      <c r="A21" s="28" t="s">
        <v>99</v>
      </c>
      <c r="B21" s="19" t="s">
        <v>91</v>
      </c>
      <c r="C21" s="19">
        <v>17</v>
      </c>
      <c r="D21" s="19">
        <v>804992845.21401298</v>
      </c>
      <c r="F21" s="29" t="s">
        <v>92</v>
      </c>
      <c r="G21" s="16">
        <f>D14</f>
        <v>1035408917.92141</v>
      </c>
      <c r="H21" s="16" t="s">
        <v>127</v>
      </c>
    </row>
    <row r="22" spans="1:10" ht="15" thickBot="1" x14ac:dyDescent="0.25">
      <c r="A22" s="29" t="s">
        <v>100</v>
      </c>
      <c r="B22" s="16" t="s">
        <v>91</v>
      </c>
      <c r="C22" s="16">
        <v>18</v>
      </c>
      <c r="D22" s="16">
        <v>-8002696.4067190001</v>
      </c>
      <c r="F22" s="28" t="s">
        <v>96</v>
      </c>
      <c r="G22" s="19">
        <f>D18</f>
        <v>153364535.326987</v>
      </c>
      <c r="H22" s="19" t="s">
        <v>129</v>
      </c>
    </row>
    <row r="23" spans="1:10" ht="15" thickBot="1" x14ac:dyDescent="0.25">
      <c r="A23" s="28" t="s">
        <v>101</v>
      </c>
      <c r="B23" s="19" t="s">
        <v>91</v>
      </c>
      <c r="C23" s="19">
        <v>19</v>
      </c>
      <c r="D23" s="19">
        <v>7996069.8954999996</v>
      </c>
      <c r="F23" s="29" t="s">
        <v>97</v>
      </c>
      <c r="G23" s="16">
        <f>D19</f>
        <v>131541014.64212801</v>
      </c>
      <c r="H23" s="16" t="s">
        <v>119</v>
      </c>
    </row>
    <row r="24" spans="1:10" ht="15" thickBot="1" x14ac:dyDescent="0.25">
      <c r="A24" s="29" t="s">
        <v>102</v>
      </c>
      <c r="B24" s="16" t="s">
        <v>91</v>
      </c>
      <c r="C24" s="16">
        <v>20</v>
      </c>
      <c r="D24" s="16">
        <v>-6625.5213149994697</v>
      </c>
      <c r="F24" s="28" t="s">
        <v>98</v>
      </c>
      <c r="G24" s="19">
        <f>D20</f>
        <v>58106567.274300002</v>
      </c>
      <c r="H24" s="19" t="s">
        <v>128</v>
      </c>
    </row>
    <row r="25" spans="1:10" ht="15" thickBot="1" x14ac:dyDescent="0.25">
      <c r="A25" s="28" t="s">
        <v>103</v>
      </c>
      <c r="B25" s="19" t="s">
        <v>91</v>
      </c>
      <c r="C25" s="19">
        <v>21</v>
      </c>
      <c r="D25" s="19">
        <v>-162478251.561106</v>
      </c>
      <c r="F25" s="29" t="s">
        <v>120</v>
      </c>
      <c r="G25" s="16"/>
      <c r="H25" s="16"/>
    </row>
    <row r="26" spans="1:10" ht="15" thickBot="1" x14ac:dyDescent="0.25">
      <c r="A26" s="29" t="s">
        <v>104</v>
      </c>
      <c r="B26" s="16" t="s">
        <v>91</v>
      </c>
      <c r="C26" s="16">
        <v>22</v>
      </c>
      <c r="D26" s="16">
        <v>-128238491.680503</v>
      </c>
      <c r="F26" s="28" t="s">
        <v>121</v>
      </c>
      <c r="G26" s="19">
        <f>SUM(G21:G24)</f>
        <v>1378421035.164825</v>
      </c>
      <c r="H26" s="19" t="s">
        <v>122</v>
      </c>
    </row>
    <row r="29" spans="1:10" x14ac:dyDescent="0.2">
      <c r="A29" t="s">
        <v>221</v>
      </c>
    </row>
  </sheetData>
  <mergeCells count="3">
    <mergeCell ref="F3:H3"/>
    <mergeCell ref="F18:H18"/>
    <mergeCell ref="A3:D3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autoPageBreaks="0"/>
  </sheetPr>
  <dimension ref="A2:J29"/>
  <sheetViews>
    <sheetView zoomScaleNormal="100" workbookViewId="0">
      <selection activeCell="A29" sqref="A29"/>
    </sheetView>
  </sheetViews>
  <sheetFormatPr defaultRowHeight="14.25" x14ac:dyDescent="0.2"/>
  <cols>
    <col min="1" max="1" width="40.44140625" customWidth="1"/>
    <col min="2" max="2" width="13.21875" customWidth="1"/>
    <col min="3" max="3" width="12.21875" bestFit="1" customWidth="1"/>
    <col min="4" max="4" width="19.44140625" customWidth="1"/>
    <col min="6" max="8" width="32" customWidth="1"/>
    <col min="10" max="10" width="12" bestFit="1" customWidth="1"/>
  </cols>
  <sheetData>
    <row r="2" spans="1:10" ht="15" thickBot="1" x14ac:dyDescent="0.25"/>
    <row r="3" spans="1:10" ht="24.95" customHeight="1" thickBot="1" x14ac:dyDescent="0.25">
      <c r="A3" s="70" t="s">
        <v>148</v>
      </c>
      <c r="B3" s="71"/>
      <c r="C3" s="71"/>
      <c r="D3" s="72"/>
      <c r="F3" s="70" t="s">
        <v>148</v>
      </c>
      <c r="G3" s="71"/>
      <c r="H3" s="72"/>
    </row>
    <row r="4" spans="1:10" ht="20.100000000000001" customHeight="1" thickBot="1" x14ac:dyDescent="0.25">
      <c r="A4" s="21" t="s">
        <v>80</v>
      </c>
      <c r="B4" s="21" t="s">
        <v>79</v>
      </c>
      <c r="C4" s="21" t="s">
        <v>77</v>
      </c>
      <c r="D4" s="21" t="s">
        <v>78</v>
      </c>
      <c r="F4" s="21" t="s">
        <v>105</v>
      </c>
      <c r="G4" s="21" t="s">
        <v>78</v>
      </c>
      <c r="H4" s="21" t="s">
        <v>106</v>
      </c>
    </row>
    <row r="5" spans="1:10" ht="15" thickBot="1" x14ac:dyDescent="0.25">
      <c r="A5" s="28" t="s">
        <v>82</v>
      </c>
      <c r="B5" s="19" t="s">
        <v>81</v>
      </c>
      <c r="C5" s="19">
        <v>1</v>
      </c>
      <c r="D5" s="19">
        <v>10068082281.278299</v>
      </c>
      <c r="F5" s="28" t="s">
        <v>81</v>
      </c>
      <c r="G5" s="19"/>
      <c r="H5" s="19"/>
    </row>
    <row r="6" spans="1:10" ht="15" thickBot="1" x14ac:dyDescent="0.25">
      <c r="A6" s="29" t="s">
        <v>83</v>
      </c>
      <c r="B6" s="16" t="s">
        <v>81</v>
      </c>
      <c r="C6" s="16">
        <v>2</v>
      </c>
      <c r="D6" s="16">
        <v>6345492094.2817202</v>
      </c>
      <c r="F6" s="29" t="s">
        <v>22</v>
      </c>
      <c r="G6" s="16">
        <f>D7</f>
        <v>10023900491.0891</v>
      </c>
      <c r="H6" s="16" t="s">
        <v>107</v>
      </c>
      <c r="J6" s="9"/>
    </row>
    <row r="7" spans="1:10" ht="15" thickBot="1" x14ac:dyDescent="0.25">
      <c r="A7" s="28" t="s">
        <v>84</v>
      </c>
      <c r="B7" s="19" t="s">
        <v>81</v>
      </c>
      <c r="C7" s="19">
        <v>3</v>
      </c>
      <c r="D7" s="19">
        <v>10023900491.0891</v>
      </c>
      <c r="F7" s="28" t="s">
        <v>108</v>
      </c>
      <c r="G7" s="19">
        <f>D9</f>
        <v>995870774.18094003</v>
      </c>
      <c r="H7" s="19" t="s">
        <v>109</v>
      </c>
      <c r="J7" s="9"/>
    </row>
    <row r="8" spans="1:10" ht="15" thickBot="1" x14ac:dyDescent="0.25">
      <c r="A8" s="29" t="s">
        <v>85</v>
      </c>
      <c r="B8" s="16" t="s">
        <v>81</v>
      </c>
      <c r="C8" s="16">
        <v>4</v>
      </c>
      <c r="D8" s="16">
        <v>6390648895.3178701</v>
      </c>
      <c r="F8" s="29" t="s">
        <v>110</v>
      </c>
      <c r="G8" s="16">
        <f>D11</f>
        <v>81238132.357892007</v>
      </c>
      <c r="H8" s="16" t="s">
        <v>111</v>
      </c>
      <c r="J8" s="9"/>
    </row>
    <row r="9" spans="1:10" ht="15" thickBot="1" x14ac:dyDescent="0.25">
      <c r="A9" s="28" t="s">
        <v>86</v>
      </c>
      <c r="B9" s="19" t="s">
        <v>81</v>
      </c>
      <c r="C9" s="19">
        <v>5</v>
      </c>
      <c r="D9" s="19">
        <v>995870774.18094003</v>
      </c>
      <c r="F9" s="28" t="s">
        <v>112</v>
      </c>
      <c r="G9" s="19"/>
      <c r="H9" s="19"/>
    </row>
    <row r="10" spans="1:10" ht="15" thickBot="1" x14ac:dyDescent="0.25">
      <c r="A10" s="29" t="s">
        <v>87</v>
      </c>
      <c r="B10" s="16" t="s">
        <v>81</v>
      </c>
      <c r="C10" s="16">
        <v>6</v>
      </c>
      <c r="D10" s="16">
        <v>723133439.69104505</v>
      </c>
      <c r="F10" s="29" t="s">
        <v>113</v>
      </c>
      <c r="G10" s="16">
        <f>D14+D18+D19+D20</f>
        <v>10048487738.682959</v>
      </c>
      <c r="H10" s="16" t="s">
        <v>123</v>
      </c>
      <c r="J10" s="9"/>
    </row>
    <row r="11" spans="1:10" ht="15" thickBot="1" x14ac:dyDescent="0.25">
      <c r="A11" s="28" t="s">
        <v>88</v>
      </c>
      <c r="B11" s="19" t="s">
        <v>81</v>
      </c>
      <c r="C11" s="19">
        <v>7</v>
      </c>
      <c r="D11" s="19">
        <v>81238132.357892007</v>
      </c>
      <c r="F11" s="28" t="s">
        <v>114</v>
      </c>
      <c r="G11" s="19">
        <f>(D7-D8-D10)-(D14-D15)</f>
        <v>495553194.1120553</v>
      </c>
      <c r="H11" s="19" t="s">
        <v>124</v>
      </c>
      <c r="J11" s="9"/>
    </row>
    <row r="12" spans="1:10" ht="15" thickBot="1" x14ac:dyDescent="0.25">
      <c r="A12" s="29" t="s">
        <v>89</v>
      </c>
      <c r="B12" s="16" t="s">
        <v>81</v>
      </c>
      <c r="C12" s="16">
        <v>8</v>
      </c>
      <c r="D12" s="16">
        <v>1800242369.29024</v>
      </c>
      <c r="F12" s="29" t="s">
        <v>115</v>
      </c>
      <c r="G12" s="16">
        <f>D23</f>
        <v>75812624.353209004</v>
      </c>
      <c r="H12" s="16" t="s">
        <v>125</v>
      </c>
      <c r="J12" s="9"/>
    </row>
    <row r="13" spans="1:10" ht="15" thickBot="1" x14ac:dyDescent="0.25">
      <c r="A13" s="28" t="s">
        <v>90</v>
      </c>
      <c r="B13" s="19" t="s">
        <v>81</v>
      </c>
      <c r="C13" s="19">
        <v>9</v>
      </c>
      <c r="D13" s="19">
        <v>8190891280.8880501</v>
      </c>
      <c r="F13" s="28" t="s">
        <v>116</v>
      </c>
      <c r="G13" s="19">
        <f>D22</f>
        <v>161297278.67440799</v>
      </c>
      <c r="H13" s="19" t="s">
        <v>126</v>
      </c>
      <c r="J13" s="9"/>
    </row>
    <row r="14" spans="1:10" ht="15" thickBot="1" x14ac:dyDescent="0.25">
      <c r="A14" s="29" t="s">
        <v>92</v>
      </c>
      <c r="B14" s="16" t="s">
        <v>91</v>
      </c>
      <c r="C14" s="16">
        <v>10</v>
      </c>
      <c r="D14" s="16">
        <v>6606815450.2424898</v>
      </c>
      <c r="F14" s="29" t="s">
        <v>117</v>
      </c>
      <c r="G14" s="16"/>
      <c r="H14" s="16"/>
    </row>
    <row r="15" spans="1:10" ht="15" thickBot="1" x14ac:dyDescent="0.25">
      <c r="A15" s="28" t="s">
        <v>93</v>
      </c>
      <c r="B15" s="19" t="s">
        <v>91</v>
      </c>
      <c r="C15" s="19">
        <v>11</v>
      </c>
      <c r="D15" s="19">
        <v>4192250488.2743602</v>
      </c>
      <c r="F15" s="28" t="s">
        <v>117</v>
      </c>
      <c r="G15" s="19">
        <f>SUM(G6:G8)-SUM(G10:G13)</f>
        <v>319858561.80530167</v>
      </c>
      <c r="H15" s="19" t="s">
        <v>118</v>
      </c>
    </row>
    <row r="16" spans="1:10" ht="15" thickBot="1" x14ac:dyDescent="0.25">
      <c r="A16" s="29" t="s">
        <v>94</v>
      </c>
      <c r="B16" s="16" t="s">
        <v>91</v>
      </c>
      <c r="C16" s="16">
        <v>12</v>
      </c>
      <c r="D16" s="16">
        <v>6244082646.4349804</v>
      </c>
      <c r="F16" s="30"/>
      <c r="G16" s="30"/>
      <c r="H16" s="30"/>
      <c r="J16" s="8"/>
    </row>
    <row r="17" spans="1:10" ht="15" thickBot="1" x14ac:dyDescent="0.25">
      <c r="A17" s="28" t="s">
        <v>95</v>
      </c>
      <c r="B17" s="19" t="s">
        <v>91</v>
      </c>
      <c r="C17" s="19">
        <v>13</v>
      </c>
      <c r="D17" s="19">
        <v>4596785762.90973</v>
      </c>
      <c r="F17" s="30"/>
      <c r="G17" s="30"/>
      <c r="H17" s="30"/>
      <c r="J17" s="10"/>
    </row>
    <row r="18" spans="1:10" ht="15" customHeight="1" thickBot="1" x14ac:dyDescent="0.25">
      <c r="A18" s="29" t="s">
        <v>96</v>
      </c>
      <c r="B18" s="16" t="s">
        <v>91</v>
      </c>
      <c r="C18" s="16">
        <v>14</v>
      </c>
      <c r="D18" s="16">
        <v>1120654711.1626</v>
      </c>
      <c r="F18" s="70" t="s">
        <v>148</v>
      </c>
      <c r="G18" s="71"/>
      <c r="H18" s="72"/>
    </row>
    <row r="19" spans="1:10" ht="15" thickBot="1" x14ac:dyDescent="0.25">
      <c r="A19" s="28" t="s">
        <v>97</v>
      </c>
      <c r="B19" s="19" t="s">
        <v>91</v>
      </c>
      <c r="C19" s="19">
        <v>15</v>
      </c>
      <c r="D19" s="19">
        <v>1568230270.0786099</v>
      </c>
      <c r="F19" s="21" t="s">
        <v>105</v>
      </c>
      <c r="G19" s="21" t="s">
        <v>78</v>
      </c>
      <c r="H19" s="21" t="s">
        <v>106</v>
      </c>
    </row>
    <row r="20" spans="1:10" ht="15" thickBot="1" x14ac:dyDescent="0.25">
      <c r="A20" s="29" t="s">
        <v>98</v>
      </c>
      <c r="B20" s="16" t="s">
        <v>91</v>
      </c>
      <c r="C20" s="16">
        <v>16</v>
      </c>
      <c r="D20" s="16">
        <v>752787307.19925797</v>
      </c>
      <c r="F20" s="28" t="s">
        <v>112</v>
      </c>
      <c r="G20" s="19"/>
      <c r="H20" s="19"/>
    </row>
    <row r="21" spans="1:10" ht="15" thickBot="1" x14ac:dyDescent="0.25">
      <c r="A21" s="28" t="s">
        <v>99</v>
      </c>
      <c r="B21" s="19" t="s">
        <v>91</v>
      </c>
      <c r="C21" s="19">
        <v>17</v>
      </c>
      <c r="D21" s="19">
        <v>7633922825.3049898</v>
      </c>
      <c r="F21" s="29" t="s">
        <v>92</v>
      </c>
      <c r="G21" s="16">
        <f>D14</f>
        <v>6606815450.2424898</v>
      </c>
      <c r="H21" s="16" t="s">
        <v>127</v>
      </c>
      <c r="J21" s="9"/>
    </row>
    <row r="22" spans="1:10" ht="15" thickBot="1" x14ac:dyDescent="0.25">
      <c r="A22" s="29" t="s">
        <v>100</v>
      </c>
      <c r="B22" s="16" t="s">
        <v>91</v>
      </c>
      <c r="C22" s="16">
        <v>18</v>
      </c>
      <c r="D22" s="16">
        <v>161297278.67440799</v>
      </c>
      <c r="F22" s="28" t="s">
        <v>96</v>
      </c>
      <c r="G22" s="19">
        <f>D18</f>
        <v>1120654711.1626</v>
      </c>
      <c r="H22" s="19" t="s">
        <v>129</v>
      </c>
      <c r="J22" s="9"/>
    </row>
    <row r="23" spans="1:10" ht="15" thickBot="1" x14ac:dyDescent="0.25">
      <c r="A23" s="28" t="s">
        <v>101</v>
      </c>
      <c r="B23" s="19" t="s">
        <v>91</v>
      </c>
      <c r="C23" s="19">
        <v>19</v>
      </c>
      <c r="D23" s="19">
        <v>75812624.353209004</v>
      </c>
      <c r="F23" s="29" t="s">
        <v>97</v>
      </c>
      <c r="G23" s="16">
        <f>D19</f>
        <v>1568230270.0786099</v>
      </c>
      <c r="H23" s="16" t="s">
        <v>119</v>
      </c>
      <c r="J23" s="9"/>
    </row>
    <row r="24" spans="1:10" ht="15" thickBot="1" x14ac:dyDescent="0.25">
      <c r="A24" s="29" t="s">
        <v>102</v>
      </c>
      <c r="B24" s="16" t="s">
        <v>91</v>
      </c>
      <c r="C24" s="16">
        <v>20</v>
      </c>
      <c r="D24" s="16">
        <v>237109918.127527</v>
      </c>
      <c r="F24" s="28" t="s">
        <v>98</v>
      </c>
      <c r="G24" s="19">
        <f>D20</f>
        <v>752787307.19925797</v>
      </c>
      <c r="H24" s="19" t="s">
        <v>128</v>
      </c>
      <c r="J24" s="9"/>
    </row>
    <row r="25" spans="1:10" ht="15" thickBot="1" x14ac:dyDescent="0.25">
      <c r="A25" s="28" t="s">
        <v>103</v>
      </c>
      <c r="B25" s="19" t="s">
        <v>91</v>
      </c>
      <c r="C25" s="19">
        <v>21</v>
      </c>
      <c r="D25" s="19">
        <v>-520140496.17303002</v>
      </c>
      <c r="F25" s="29" t="s">
        <v>120</v>
      </c>
      <c r="G25" s="16"/>
      <c r="H25" s="16"/>
    </row>
    <row r="26" spans="1:10" ht="15" thickBot="1" x14ac:dyDescent="0.25">
      <c r="A26" s="29" t="s">
        <v>104</v>
      </c>
      <c r="B26" s="16" t="s">
        <v>91</v>
      </c>
      <c r="C26" s="16">
        <v>22</v>
      </c>
      <c r="D26" s="16">
        <v>319858503.35104901</v>
      </c>
      <c r="F26" s="28" t="s">
        <v>121</v>
      </c>
      <c r="G26" s="19">
        <f>SUM(G21:G24)</f>
        <v>10048487738.682959</v>
      </c>
      <c r="H26" s="19" t="s">
        <v>122</v>
      </c>
    </row>
    <row r="29" spans="1:10" x14ac:dyDescent="0.2">
      <c r="A29" t="s">
        <v>221</v>
      </c>
    </row>
  </sheetData>
  <mergeCells count="3">
    <mergeCell ref="A3:D3"/>
    <mergeCell ref="F3:H3"/>
    <mergeCell ref="F18:H18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991ABBFFA054EA465E12AB89C9489" ma:contentTypeVersion="1" ma:contentTypeDescription="Create a new document." ma:contentTypeScope="" ma:versionID="31ac70ac7cb26c90cff3e52f8ea35bff">
  <xsd:schema xmlns:xsd="http://www.w3.org/2001/XMLSchema" xmlns:xs="http://www.w3.org/2001/XMLSchema" xmlns:p="http://schemas.microsoft.com/office/2006/metadata/properties" xmlns:ns2="58ce1c85-a318-42ec-bc41-99a813f997e9" targetNamespace="http://schemas.microsoft.com/office/2006/metadata/properties" ma:root="true" ma:fieldsID="4924125cd13ab3fb6c1c8c49c8392f63" ns2:_="">
    <xsd:import namespace="58ce1c85-a318-42ec-bc41-99a813f997e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e1c85-a318-42ec-bc41-99a813f997e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sisl xmlns:xsd="http://www.w3.org/2001/XMLSchema" xmlns:xsi="http://www.w3.org/2001/XMLSchema-instance" xmlns="http://www.boldonjames.com/2008/01/sie/internal/label" sislVersion="0" policy="a586b747-2a7c-4f57-bcd1-e81df5c8c005" origin="userSelected">
  <element uid="33ed6465-8d2f-4fab-bbbc-787e2c148707" value=""/>
  <element uid="28c775dd-3fa7-40f2-8368-0e7fa48abc25" value=""/>
</sisl>
</file>

<file path=customXml/itemProps1.xml><?xml version="1.0" encoding="utf-8"?>
<ds:datastoreItem xmlns:ds="http://schemas.openxmlformats.org/officeDocument/2006/customXml" ds:itemID="{3E196C66-8D36-4A8E-AB9D-3CF8F4952E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631049-9A3E-44EA-92C6-FA577AD2587E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58ce1c85-a318-42ec-bc41-99a813f997e9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6CEF5CB-32CA-4869-A9D8-B3F27A37AB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ce1c85-a318-42ec-bc41-99a813f997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821C80F-2FEC-42C8-8740-D85F4CD2E0C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Prem_Figure_1_Table_1_2</vt:lpstr>
      <vt:lpstr>Prem_Table_3</vt:lpstr>
      <vt:lpstr>Prem_Table_4_5</vt:lpstr>
      <vt:lpstr>Prem_Table_6</vt:lpstr>
      <vt:lpstr>Prem_Table_7</vt:lpstr>
      <vt:lpstr>Claims_Table_8_9_10</vt:lpstr>
      <vt:lpstr>Claims_figure_8</vt:lpstr>
      <vt:lpstr>Inc_Table_11_12</vt:lpstr>
      <vt:lpstr>Inc_Figure_9</vt:lpstr>
      <vt:lpstr>Inc_Exp</vt:lpstr>
      <vt:lpstr>Sett_Figure_16_17</vt:lpstr>
      <vt:lpstr>Sett_Figure_18_19</vt:lpstr>
      <vt:lpstr>Sett_Figure_20_22</vt:lpstr>
      <vt:lpstr>Sett_Figure_21_Table21</vt:lpstr>
      <vt:lpstr>Sett_Table_22_23</vt:lpstr>
      <vt:lpstr>Sett_Table_24_27</vt:lpstr>
      <vt:lpstr>Sett_Table 28</vt:lpstr>
      <vt:lpstr>Sett_Table 31</vt:lpstr>
      <vt:lpstr>Claim_Dev_Figure_24_25</vt:lpstr>
      <vt:lpstr>Claim_Dev_Table_32_37</vt:lpstr>
    </vt:vector>
  </TitlesOfParts>
  <Manager/>
  <Company>Central Bank of Ireland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>Public</cp:keywords>
  <dc:description/>
  <cp:lastModifiedBy>McEvoy, Garreth</cp:lastModifiedBy>
  <cp:revision/>
  <dcterms:created xsi:type="dcterms:W3CDTF">2021-06-29T12:46:28Z</dcterms:created>
  <dcterms:modified xsi:type="dcterms:W3CDTF">2022-06-22T16:09:57Z</dcterms:modified>
  <cp:category>Public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a87f46b1-3420-4e1d-9733-7a8a82e11a41</vt:lpwstr>
  </property>
  <property fmtid="{D5CDD505-2E9C-101B-9397-08002B2CF9AE}" pid="3" name="bjSaver">
    <vt:lpwstr>Lf3nRhR8rpU3DYe9p1UvkLcJ/bXBPqjG</vt:lpwstr>
  </property>
  <property fmtid="{D5CDD505-2E9C-101B-9397-08002B2CF9AE}" pid="4" name="ContentTypeId">
    <vt:lpwstr>0x01010024F991ABBFFA054EA465E12AB89C9489</vt:lpwstr>
  </property>
  <property fmtid="{D5CDD505-2E9C-101B-9397-08002B2CF9AE}" pid="5" name="_AdHocReviewCycleID">
    <vt:i4>1846549973</vt:i4>
  </property>
  <property fmtid="{D5CDD505-2E9C-101B-9397-08002B2CF9AE}" pid="6" name="_NewReviewCycle">
    <vt:lpwstr/>
  </property>
  <property fmtid="{D5CDD505-2E9C-101B-9397-08002B2CF9AE}" pid="7" name="_EmailSubject">
    <vt:lpwstr>2022 NCID Employers’ Liability, Public Liability and Commercial Property Insurance Report 2 </vt:lpwstr>
  </property>
  <property fmtid="{D5CDD505-2E9C-101B-9397-08002B2CF9AE}" pid="8" name="_AuthorEmail">
    <vt:lpwstr>allan.steel@centralbank.ie</vt:lpwstr>
  </property>
  <property fmtid="{D5CDD505-2E9C-101B-9397-08002B2CF9AE}" pid="9" name="_AuthorEmailDisplayName">
    <vt:lpwstr>Steel, Allan</vt:lpwstr>
  </property>
  <property fmtid="{D5CDD505-2E9C-101B-9397-08002B2CF9AE}" pid="10" name="bjDocumentSecurityLabel">
    <vt:lpwstr>Public</vt:lpwstr>
  </property>
  <property fmtid="{D5CDD505-2E9C-101B-9397-08002B2CF9AE}" pid="11" name="bjClsUserRVM">
    <vt:lpwstr>[]</vt:lpwstr>
  </property>
  <property fmtid="{D5CDD505-2E9C-101B-9397-08002B2CF9AE}" pid="12" name="_PreviousAdHocReviewCycleID">
    <vt:i4>1533439605</vt:i4>
  </property>
  <property fmtid="{D5CDD505-2E9C-101B-9397-08002B2CF9AE}" pid="13" name="_ReviewingToolsShownOnce">
    <vt:lpwstr/>
  </property>
  <property fmtid="{D5CDD505-2E9C-101B-9397-08002B2CF9AE}" pid="14" name="bjDocumentLabelXML">
    <vt:lpwstr>&lt;?xml version="1.0" encoding="us-ascii"?&gt;&lt;sisl xmlns:xsd="http://www.w3.org/2001/XMLSchema" xmlns:xsi="http://www.w3.org/2001/XMLSchema-instance" sislVersion="0" policy="a586b747-2a7c-4f57-bcd1-e81df5c8c005" origin="userSelected" xmlns="http://www.boldonj</vt:lpwstr>
  </property>
  <property fmtid="{D5CDD505-2E9C-101B-9397-08002B2CF9AE}" pid="15" name="bjDocumentLabelXML-0">
    <vt:lpwstr>ames.com/2008/01/sie/internal/label"&gt;&lt;element uid="33ed6465-8d2f-4fab-bbbc-787e2c148707" value="" /&gt;&lt;element uid="28c775dd-3fa7-40f2-8368-0e7fa48abc25" value="" /&gt;&lt;/sisl&gt;</vt:lpwstr>
  </property>
  <property fmtid="{D5CDD505-2E9C-101B-9397-08002B2CF9AE}" pid="16" name="bjLeftHeaderLabel-first">
    <vt:lpwstr>&amp;"Times New Roman,Regular"&amp;12&amp;K000000 </vt:lpwstr>
  </property>
  <property fmtid="{D5CDD505-2E9C-101B-9397-08002B2CF9AE}" pid="17" name="bjLeftHeaderLabel-even">
    <vt:lpwstr>&amp;"Times New Roman,Regular"&amp;12&amp;K000000 </vt:lpwstr>
  </property>
  <property fmtid="{D5CDD505-2E9C-101B-9397-08002B2CF9AE}" pid="18" name="bjLeftHeaderLabel">
    <vt:lpwstr>&amp;"Times New Roman,Regular"&amp;12&amp;K000000 </vt:lpwstr>
  </property>
</Properties>
</file>