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teel\Desktop\NCID\EPL4\Final\"/>
    </mc:Choice>
  </mc:AlternateContent>
  <bookViews>
    <workbookView xWindow="0" yWindow="0" windowWidth="19200" windowHeight="6900"/>
  </bookViews>
  <sheets>
    <sheet name="Prem_Figure_1_4_Table_1_2" sheetId="2" r:id="rId1"/>
    <sheet name="Prem_Table_3" sheetId="15" r:id="rId2"/>
    <sheet name="Prem_Table_4" sheetId="20" r:id="rId3"/>
    <sheet name="Prem_Table_5" sheetId="17" r:id="rId4"/>
    <sheet name="Prem_Table_39_Appendix" sheetId="18" r:id="rId5"/>
    <sheet name="Claims_Table_6_7_8_Figure_5_6" sheetId="19" r:id="rId6"/>
    <sheet name="Claims_Figure_7" sheetId="30" r:id="rId7"/>
    <sheet name="Inc_Table_10_11" sheetId="21" r:id="rId8"/>
    <sheet name="Inc_Figure_9" sheetId="22" r:id="rId9"/>
    <sheet name="Inc_Figure_15" sheetId="41" r:id="rId10"/>
    <sheet name="Inc_Figure_16" sheetId="42" r:id="rId11"/>
    <sheet name="Sett_Table_17" sheetId="31" r:id="rId12"/>
    <sheet name="Sett_Table_18" sheetId="32" r:id="rId13"/>
    <sheet name="Sett_Table_19" sheetId="4" r:id="rId14"/>
    <sheet name="Sett_Table_20" sheetId="33" r:id="rId15"/>
    <sheet name="Sett_Table_21" sheetId="25" r:id="rId16"/>
    <sheet name="Sett_Figure_17" sheetId="35" r:id="rId17"/>
    <sheet name="Sett_Figure_18_19" sheetId="6" r:id="rId18"/>
    <sheet name="Sett_Figure_20" sheetId="36" r:id="rId19"/>
    <sheet name="Sett_Figure_21_Table22" sheetId="9" r:id="rId20"/>
    <sheet name="Sett_Table_23" sheetId="11" r:id="rId21"/>
    <sheet name="Sett_Table_25" sheetId="37" r:id="rId22"/>
    <sheet name="Sett_Table_27" sheetId="12" r:id="rId23"/>
    <sheet name="Guidelines_Figure23" sheetId="38" r:id="rId24"/>
    <sheet name="Guidelines__Figure_24" sheetId="39" r:id="rId25"/>
    <sheet name="Table31" sheetId="40" r:id="rId26"/>
    <sheet name="Claim_Dev_Figure_25_26_27" sheetId="26" r:id="rId27"/>
    <sheet name="Claim_Dev_Table_33_38" sheetId="28" r:id="rId2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1" l="1"/>
  <c r="H24" i="21" l="1"/>
  <c r="H23" i="21"/>
  <c r="H22" i="21"/>
  <c r="H21" i="21"/>
  <c r="H26" i="21" s="1"/>
  <c r="H15" i="21"/>
  <c r="H13" i="21"/>
  <c r="H12" i="21"/>
  <c r="H11" i="21"/>
  <c r="H10" i="21"/>
  <c r="H7" i="21"/>
  <c r="H6" i="21"/>
  <c r="I6" i="21"/>
  <c r="G10" i="22" l="1"/>
  <c r="G24" i="22" l="1"/>
  <c r="G23" i="22"/>
  <c r="G22" i="22"/>
  <c r="G21" i="22"/>
  <c r="G26" i="22" s="1"/>
  <c r="G13" i="22"/>
  <c r="G12" i="22"/>
  <c r="G11" i="22"/>
  <c r="G8" i="22"/>
  <c r="G7" i="22"/>
  <c r="G6" i="22"/>
  <c r="I24" i="21"/>
  <c r="I23" i="21"/>
  <c r="I22" i="21"/>
  <c r="I21" i="21"/>
  <c r="I11" i="21"/>
  <c r="I13" i="21"/>
  <c r="I12" i="21"/>
  <c r="I10" i="21"/>
  <c r="I8" i="21"/>
  <c r="I7" i="21"/>
  <c r="G15" i="22" l="1"/>
  <c r="I26" i="21"/>
  <c r="I15" i="21"/>
</calcChain>
</file>

<file path=xl/sharedStrings.xml><?xml version="1.0" encoding="utf-8"?>
<sst xmlns="http://schemas.openxmlformats.org/spreadsheetml/2006/main" count="807" uniqueCount="261">
  <si>
    <t>Package</t>
  </si>
  <si>
    <t>Standalone</t>
  </si>
  <si>
    <t>Year</t>
  </si>
  <si>
    <t>Commercial Property</t>
  </si>
  <si>
    <t>Employer Liability</t>
  </si>
  <si>
    <t>Public Liability</t>
  </si>
  <si>
    <t>PolicyType</t>
  </si>
  <si>
    <t>Bodily Injury</t>
  </si>
  <si>
    <t>Damage</t>
  </si>
  <si>
    <t>Direct</t>
  </si>
  <si>
    <t>Litigated</t>
  </si>
  <si>
    <t>PIAB</t>
  </si>
  <si>
    <t>Direct before PIAB</t>
  </si>
  <si>
    <t>Direct after PIAB</t>
  </si>
  <si>
    <t>Litigated before Court Award</t>
  </si>
  <si>
    <t>Litigated with Court Award</t>
  </si>
  <si>
    <t>Number</t>
  </si>
  <si>
    <t>Earned Policy Count</t>
  </si>
  <si>
    <t>Gross Earned Premium</t>
  </si>
  <si>
    <t>Total Policy Band</t>
  </si>
  <si>
    <t>Accommodation and Food Service Activities</t>
  </si>
  <si>
    <t>I</t>
  </si>
  <si>
    <t>Administrative and Support Service Activities</t>
  </si>
  <si>
    <t>N</t>
  </si>
  <si>
    <t>Arts Entertainment and Recreation</t>
  </si>
  <si>
    <t>R</t>
  </si>
  <si>
    <t>Construction</t>
  </si>
  <si>
    <t>F</t>
  </si>
  <si>
    <t>Financial and Insurance Activities</t>
  </si>
  <si>
    <t>K</t>
  </si>
  <si>
    <t>Manufacturing</t>
  </si>
  <si>
    <t>C</t>
  </si>
  <si>
    <t>Other Service Activities</t>
  </si>
  <si>
    <t>S</t>
  </si>
  <si>
    <t>Real Estate Activities</t>
  </si>
  <si>
    <t>L</t>
  </si>
  <si>
    <t>Transportation and Storage</t>
  </si>
  <si>
    <t>H</t>
  </si>
  <si>
    <t>G</t>
  </si>
  <si>
    <t>Ultimate Numbers</t>
  </si>
  <si>
    <t>Ultimate Costs</t>
  </si>
  <si>
    <t>Employers' Liability</t>
  </si>
  <si>
    <t>NACE</t>
  </si>
  <si>
    <t>€1-€1,000</t>
  </si>
  <si>
    <t>€1,001-€2,000</t>
  </si>
  <si>
    <t>€2,001-€5,000</t>
  </si>
  <si>
    <t>€5,001-€10,000</t>
  </si>
  <si>
    <t>€10,001-€25,000</t>
  </si>
  <si>
    <t>&gt;€25,001</t>
  </si>
  <si>
    <t>€1-€2,000</t>
  </si>
  <si>
    <t>€25,001-€50,000</t>
  </si>
  <si>
    <t>&gt;€50,000</t>
  </si>
  <si>
    <t>Package Indicator</t>
  </si>
  <si>
    <t>Sector</t>
  </si>
  <si>
    <t>Measure</t>
  </si>
  <si>
    <t>Policy Claim Type</t>
  </si>
  <si>
    <t>Settlement Channel</t>
  </si>
  <si>
    <t>Settled Cost Band</t>
  </si>
  <si>
    <t>€0-15k</t>
  </si>
  <si>
    <t>€15-30k</t>
  </si>
  <si>
    <t>€30-45k</t>
  </si>
  <si>
    <t>€45-60k</t>
  </si>
  <si>
    <t>€60-100k</t>
  </si>
  <si>
    <t>€100-150k</t>
  </si>
  <si>
    <t>€150-250k</t>
  </si>
  <si>
    <t xml:space="preserve">Compensation General Damages </t>
  </si>
  <si>
    <t xml:space="preserve">Compensation Special Damages </t>
  </si>
  <si>
    <t>Legal Own Costs</t>
  </si>
  <si>
    <t>Legal Third Party Costs</t>
  </si>
  <si>
    <t>Other Costs</t>
  </si>
  <si>
    <t>Total Costs</t>
  </si>
  <si>
    <t>ExpMeasureID</t>
  </si>
  <si>
    <t>Value</t>
  </si>
  <si>
    <t>CoverType</t>
  </si>
  <si>
    <t>ExpMeasure</t>
  </si>
  <si>
    <t>Income</t>
  </si>
  <si>
    <t>GrossWrittenPremium</t>
  </si>
  <si>
    <t>NetWrittenPremium</t>
  </si>
  <si>
    <t>GrossEarnedPremium</t>
  </si>
  <si>
    <t>NetEarnedPremium</t>
  </si>
  <si>
    <t>Investment Income</t>
  </si>
  <si>
    <t>Reinsurance Commission &amp; Profit Participations</t>
  </si>
  <si>
    <t>AllOtherIncome</t>
  </si>
  <si>
    <t>Total Other Income</t>
  </si>
  <si>
    <t>Total Income</t>
  </si>
  <si>
    <t>Expenditure</t>
  </si>
  <si>
    <t>Gross Claims Incurred</t>
  </si>
  <si>
    <t>Net Claims Incurred</t>
  </si>
  <si>
    <t>Gross Claims Paid</t>
  </si>
  <si>
    <t>Net Claims Paid</t>
  </si>
  <si>
    <t>Commission Payable</t>
  </si>
  <si>
    <t>Management Expenses</t>
  </si>
  <si>
    <t>Claims Management Expenses</t>
  </si>
  <si>
    <t>Total Technical Account - Expenses</t>
  </si>
  <si>
    <t>Interest Payable and Tax</t>
  </si>
  <si>
    <t>All Other Expenses (inc Investment Management Expenses)</t>
  </si>
  <si>
    <t>Total Other Expenditure</t>
  </si>
  <si>
    <t>Underwriting Profit</t>
  </si>
  <si>
    <t>Operating Profit</t>
  </si>
  <si>
    <t>Category</t>
  </si>
  <si>
    <t>Calculation</t>
  </si>
  <si>
    <t>ID3</t>
  </si>
  <si>
    <t>Investment income</t>
  </si>
  <si>
    <t>Other earnings</t>
  </si>
  <si>
    <t>Expenses</t>
  </si>
  <si>
    <t>Gross UW expenses</t>
  </si>
  <si>
    <t>Reinsurance impact</t>
  </si>
  <si>
    <t>Other expenses</t>
  </si>
  <si>
    <t xml:space="preserve">Interest &amp; Tax </t>
  </si>
  <si>
    <t>Profit</t>
  </si>
  <si>
    <t>Income - Expenses</t>
  </si>
  <si>
    <t>ID15</t>
  </si>
  <si>
    <t>Total</t>
  </si>
  <si>
    <t>Total - Gross UW expenses</t>
  </si>
  <si>
    <t>Sum of above</t>
  </si>
  <si>
    <t>ID10+ID14+ID15+ID16</t>
  </si>
  <si>
    <t>ID19</t>
  </si>
  <si>
    <t>ID18</t>
  </si>
  <si>
    <t>ID10</t>
  </si>
  <si>
    <t>ID16</t>
  </si>
  <si>
    <t>ID14</t>
  </si>
  <si>
    <t>&gt;250k</t>
  </si>
  <si>
    <t>Earned Subclass Count</t>
  </si>
  <si>
    <t>J</t>
  </si>
  <si>
    <t>Information and Communication</t>
  </si>
  <si>
    <t>€50,001-€100,000</t>
  </si>
  <si>
    <t>&gt;€100,000</t>
  </si>
  <si>
    <t>71% Coverage</t>
  </si>
  <si>
    <t>Accident Year</t>
  </si>
  <si>
    <t>Ultimate Costs as at 2019 (€)</t>
  </si>
  <si>
    <t>Ultimate Costs as at 2020 (€)</t>
  </si>
  <si>
    <r>
      <t>Gross Earned Premium (€</t>
    </r>
    <r>
      <rPr>
        <b/>
        <sz val="9.9"/>
        <color rgb="FF09506C"/>
        <rFont val="Lato"/>
        <family val="2"/>
      </rPr>
      <t>)</t>
    </r>
  </si>
  <si>
    <t>Ultimate Costs (€)</t>
  </si>
  <si>
    <t>All Policies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</si>
  <si>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</si>
  <si>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</si>
  <si>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</si>
  <si>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</si>
  <si>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</si>
  <si>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</si>
  <si>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</si>
  <si>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</si>
  <si>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</si>
  <si>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</si>
  <si>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</si>
  <si>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</si>
  <si>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Development Year</t>
  </si>
  <si>
    <t>Policy Type</t>
  </si>
  <si>
    <t>Cost Type</t>
  </si>
  <si>
    <r>
      <t>Incurred Cost (</t>
    </r>
    <r>
      <rPr>
        <sz val="11"/>
        <color theme="2"/>
        <rFont val="Lato"/>
        <family val="2"/>
      </rPr>
      <t>€)</t>
    </r>
  </si>
  <si>
    <r>
      <t>Paid Cost (</t>
    </r>
    <r>
      <rPr>
        <sz val="11"/>
        <color theme="2"/>
        <rFont val="Lato"/>
        <family val="2"/>
      </rPr>
      <t>€)</t>
    </r>
  </si>
  <si>
    <t>Accompanies 2024 NCID  EL, PL and Commercial Property Report 3 - Figure 1, 2, 3 and 4; Table 1 and 2 package earned policy counts, earned subclass counts and gross earned premiums.</t>
  </si>
  <si>
    <t>Accompanies 2024 NCID  EL, PL and Commercial Property Report 3 - Table 3 earned policy count and gross earned premium by total policy band.</t>
  </si>
  <si>
    <t>Accompanies 2024 NCID  EL, PL and Commercial Property Report 3 - Table 4 earned policy count in total policy band for package policies.</t>
  </si>
  <si>
    <t>Accompanies 2024 NCID  EL, PL and Commercial Property Report 3 - Figure 9</t>
  </si>
  <si>
    <t xml:space="preserve">Accompanies 2024 NCID  EL, PL and Commercial Property Report 3 - Figure 18 injury claimants and settlement channels. </t>
  </si>
  <si>
    <t>Accompanies 2024 NCID  EL, PL and Commercial Property Report 3 - Figure 19 injury claim costs and settlement channels.</t>
  </si>
  <si>
    <t>Accompanies 2024 NCID  EL, PL and Commercial Property Report 3 - Figure 1 and Table 1 standalone earned policy counts, earned subclass counts and gross earned premiums.</t>
  </si>
  <si>
    <t>Coverage 91%</t>
  </si>
  <si>
    <t>Coverage 83%</t>
  </si>
  <si>
    <t>Accompanies 2024 NCID  EL, PL and Commercial Property Report 3 - Table 39 earned policy count and gross earned premium by premium band and policy type, for standalone policies in 2022.</t>
  </si>
  <si>
    <t>Wholesale and Retail Trade Repair of Motor Vehicles and Motorcycles</t>
  </si>
  <si>
    <t>Accompanies 2024 NCID  EL, PL and Commercial Property Report 3 - Table 5 average earned premium for package policies by sector.</t>
  </si>
  <si>
    <t>Coverage 71%</t>
  </si>
  <si>
    <t xml:space="preserve">Accompanies 2024 NCID  EL, PL and Commercial Property Report 3 - Tables 6, 7 and 8; Figures 5 and 6 ultimate claim costs and ultimate claim numbers. </t>
  </si>
  <si>
    <t>Coverage 75%</t>
  </si>
  <si>
    <t>72% Coverage</t>
  </si>
  <si>
    <t>Accompanies 2024 NCID EL, PL and Commercial Property Report 3 - Table 19 settled claimants by claim type.</t>
  </si>
  <si>
    <t>Settled Year</t>
  </si>
  <si>
    <t>Number of Claimants Settled</t>
  </si>
  <si>
    <t>Sub costs</t>
  </si>
  <si>
    <t>Total Cost (€m)</t>
  </si>
  <si>
    <t>Accompanies 2024 NCID EL, PL and Commercial Property Report 3 - Table 18</t>
  </si>
  <si>
    <t>Accompanies 2024 NCID EL, PL and Commercial Property Report 3 - Table 17</t>
  </si>
  <si>
    <t>Number of Claimants Settled (000's)</t>
  </si>
  <si>
    <t>Legal Cost (€m)</t>
  </si>
  <si>
    <t>Other Cost (€m)</t>
  </si>
  <si>
    <t>Settled Claimant Numbers</t>
  </si>
  <si>
    <t>Settled Claim Costs</t>
  </si>
  <si>
    <t>Accompanies 2024 NCID  EL, PL and Commercial Property Report 3 - Table 21 Average cost of settling damage claims in the years 2015-2022.</t>
  </si>
  <si>
    <t>Total Cost</t>
  </si>
  <si>
    <t>Compensation Cost</t>
  </si>
  <si>
    <t>Legal Cost</t>
  </si>
  <si>
    <t>Other Cost</t>
  </si>
  <si>
    <t>2015_H1</t>
  </si>
  <si>
    <t>2015_H2</t>
  </si>
  <si>
    <t>2016_H1</t>
  </si>
  <si>
    <t>2016_H2</t>
  </si>
  <si>
    <t>2017_H1</t>
  </si>
  <si>
    <t>2017_H2</t>
  </si>
  <si>
    <t>2018_H1</t>
  </si>
  <si>
    <t>2018_H2</t>
  </si>
  <si>
    <t>2019_H1</t>
  </si>
  <si>
    <t>2019_H2</t>
  </si>
  <si>
    <t>2020_H1</t>
  </si>
  <si>
    <t>2020_H2</t>
  </si>
  <si>
    <t>2021_H1</t>
  </si>
  <si>
    <t>2021_H2</t>
  </si>
  <si>
    <t>2022_H1</t>
  </si>
  <si>
    <t>2022_H2</t>
  </si>
  <si>
    <t>Accompanies 2024 NCID EL, PL and Commercial Property Report 3 - Figure 20</t>
  </si>
  <si>
    <t>Number of Claimants</t>
  </si>
  <si>
    <t>Compensation Costs (€)</t>
  </si>
  <si>
    <t>Legal Costs (€)</t>
  </si>
  <si>
    <t>Other Costs (€)</t>
  </si>
  <si>
    <t>Total Costs (€)</t>
  </si>
  <si>
    <t>SettledYear</t>
  </si>
  <si>
    <t>Accompanies 2024 NCID  EL, PL and Commercial Property Report 3 - Table 27 injury settlement costs and claimants by 5-way settlement channel cost splits 2019 to 2022.</t>
  </si>
  <si>
    <t>58% Coverage</t>
  </si>
  <si>
    <t>All Channels</t>
  </si>
  <si>
    <t>Litigated (before and with Court Award)</t>
  </si>
  <si>
    <t>Claims Settled under Personal Injuries Guidelines</t>
  </si>
  <si>
    <t>Claims assessed prior to the Personal Injuries Guidelines</t>
  </si>
  <si>
    <t>Accompanies 2024 NCID  EL, PL and Commercial Property Report 3 - Figure 23 Proportion of injury claimants settled in 2022 under the Personal Injuries Guidelines and the Book of Quantum.</t>
  </si>
  <si>
    <t>Claims Not Settled under Personal Injuries Guidelines</t>
  </si>
  <si>
    <t>2021 Q2</t>
  </si>
  <si>
    <t>2021 Q3</t>
  </si>
  <si>
    <t>2021 Q4</t>
  </si>
  <si>
    <t>2022 Q1</t>
  </si>
  <si>
    <t>2022 Q2</t>
  </si>
  <si>
    <t>2022 Q3</t>
  </si>
  <si>
    <t>2022 Q4</t>
  </si>
  <si>
    <t>Claims assessed prior to the Personal Injuries Guidelines in 2020</t>
  </si>
  <si>
    <t>Claims Settled under Personal Injuries Guidelines in 2022</t>
  </si>
  <si>
    <t>Total Cost (€)</t>
  </si>
  <si>
    <t>Channel</t>
  </si>
  <si>
    <t>Accompanies 2024 NCID  EL, PL and Commercial Property Report 3 Figure 24 - Proportion of injury claimants who settled under the Personal Injuries Guidelines in each quarter between Q1 2021 and Q4 2022.</t>
  </si>
  <si>
    <t>Ultimate Costs as at 2021 (€)</t>
  </si>
  <si>
    <t>Ultimate Costs as at 2022 (€)</t>
  </si>
  <si>
    <t>Accompanies 2024 NCID  EL, PL and Commercial Property Report 3 - Figure 25, 26 and 27  loss ratio for Employers’ Liability, Public Liability and Commercial Property as at 31 December 2019 to 2022 and for accident years 2009-2022.</t>
  </si>
  <si>
    <t>Accompanies 2024 NCID  EL, PL and Commercial Property Report 3 - Table 33 to 38 Incurred/Paid claims as a percent of ultimate claim costs.</t>
  </si>
  <si>
    <t>Accompanies 2024 NCID  EL, PL and Commercial Property Report 3 - Table 33 to 38 Ultimate Claim costs.</t>
  </si>
  <si>
    <t>80% Coverage</t>
  </si>
  <si>
    <t xml:space="preserve">Accompanies 2024 NCID  EL, PL and Commercial Property Report 3 - Table 10 and Table 11 </t>
  </si>
  <si>
    <t>Historic Income Expenditure Measure</t>
  </si>
  <si>
    <t>Direct and Related Distribution</t>
  </si>
  <si>
    <t>Direct Distribution</t>
  </si>
  <si>
    <t>Related Distribution</t>
  </si>
  <si>
    <t>Third Party Distribution</t>
  </si>
  <si>
    <t>* To ensure statisical confidentiality in the data some data points were combined or removed.</t>
  </si>
  <si>
    <t xml:space="preserve">Accompanies 2024 NCID  EL, PL and Commercial Property Report 3 - Figure 15 split of gross earned premium between third party, direct and related distribution channels.  </t>
  </si>
  <si>
    <t>Commission Payable - Third Party Distribution Sales Only</t>
  </si>
  <si>
    <t>Commission Payable - Third Party Distribution Other Services</t>
  </si>
  <si>
    <t>Gross Earned Premium - Third Party Distribution</t>
  </si>
  <si>
    <t xml:space="preserve">Accompanies 2024 NCID  EL, PL and Commercial Property Report 3 -  Figure 16 commission as a percentage of earned premium for polices sold through third party intermediaries.  </t>
  </si>
  <si>
    <t>77% Coverage</t>
  </si>
  <si>
    <t>68% Coverage</t>
  </si>
  <si>
    <t>Accompanies 2024 NCID  EL, PL and Commercial Property Report 3 - Figure 7 gross earned premium and ultimate claim costs</t>
  </si>
  <si>
    <t>Accompanies 2024 NCID EL, PL and Commercial Property Report 3 - Table 20</t>
  </si>
  <si>
    <t>Accompanies 2024 NCID  EL, PL and Commercial Property Report 3 - Index of the number of injury claims settled in each channel in each settlement period, compared to H1 2015.</t>
  </si>
  <si>
    <t>Claims &lt;€150k</t>
  </si>
  <si>
    <t>All Claims</t>
  </si>
  <si>
    <t>ID5</t>
  </si>
  <si>
    <t>ID7</t>
  </si>
  <si>
    <t>(ID3-ID4)-ID6-(ID10-ID11)</t>
  </si>
  <si>
    <t>Accompanies 2024 NCID EL, PL and Commercial Property Report 3 - Table 19 settled claim costs by claim type.</t>
  </si>
  <si>
    <t>Accompanies 2024 NCID  EL, PL and Commercial Property Report 3 - Figure 21 and Table 22 injury claimants settling by channel and cost band.</t>
  </si>
  <si>
    <t>Accompanies 2024 NCID  EL, PL and Commercial Property Report 3 - Table 23 average EL injury settlement costs, 2015 to 2022.</t>
  </si>
  <si>
    <t>Accompanies 2024 NCID  EL, PL and Commercial Property Report 3 - Table 25 average PL injury settlement costs, 2015 to 2022.</t>
  </si>
  <si>
    <t>Accompanies 2024 NCID  EL, PL and Commercial Property Report 3 Table 31 - average cost of claims settled under the Personal Injuries Guidelines in 2022 and those settled under the Book of Quantum in 2020.</t>
  </si>
  <si>
    <t>70%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</si>
</sst>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%"/>
    <numFmt numFmtId="166" formatCode="#,##0_ ;\-#,##0\ "/>
    <numFmt numFmtId="167" formatCode="_(* #,##0_);_(* \(#,##0\);_(* &quot;-&quot;??_);_(@_)"/>
    <numFmt numFmtId="168" formatCode="_-* #,##0_-;\-* #,##0_-;_-* &quot;-&quot;??_-;_-@_-"/>
    <numFmt numFmtId="169" formatCode="#,##0.0"/>
  </numFmts>
  <fonts count="24" x14ac:knownFonts="1">
    <font>
      <sz val="11"/>
      <color theme="1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color rgb="FF09506C"/>
      <name val="Arial"/>
      <family val="2"/>
    </font>
    <font>
      <sz val="10"/>
      <color rgb="FF09506C"/>
      <name val="Lato"/>
      <family val="2"/>
    </font>
    <font>
      <sz val="10"/>
      <name val="Lato"/>
      <family val="2"/>
    </font>
    <font>
      <sz val="11"/>
      <color theme="1"/>
      <name val="Lato"/>
      <family val="2"/>
      <scheme val="minor"/>
    </font>
    <font>
      <b/>
      <sz val="11"/>
      <color rgb="FF09506C"/>
      <name val="Lato"/>
      <family val="2"/>
    </font>
    <font>
      <sz val="10"/>
      <color theme="1"/>
      <name val="Lato"/>
      <family val="2"/>
      <scheme val="minor"/>
    </font>
    <font>
      <b/>
      <sz val="9.9"/>
      <color rgb="FF09506C"/>
      <name val="Lato"/>
      <family val="2"/>
    </font>
    <font>
      <sz val="10"/>
      <color rgb="FF000000"/>
      <name val="Lato"/>
      <family val="2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  <font>
      <sz val="11"/>
      <color theme="2"/>
      <name val="Lato"/>
      <family val="2"/>
    </font>
    <font>
      <sz val="11"/>
      <color rgb="FFFF0000"/>
      <name val="Lato"/>
      <family val="2"/>
      <scheme val="minor"/>
    </font>
    <font>
      <sz val="11"/>
      <color theme="2"/>
      <name val="Lato"/>
      <family val="2"/>
      <scheme val="minor"/>
    </font>
    <font>
      <b/>
      <sz val="11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b/>
      <sz val="10"/>
      <color rgb="FF09506C"/>
      <name val="Lato"/>
      <family val="2"/>
      <scheme val="minor"/>
    </font>
    <font>
      <sz val="11"/>
      <color indexed="8"/>
      <name val="Lato"/>
      <family val="2"/>
      <scheme val="minor"/>
    </font>
    <font>
      <sz val="10"/>
      <color indexed="8"/>
      <name val="Lato"/>
      <family val="2"/>
      <scheme val="minor"/>
    </font>
    <font>
      <sz val="9"/>
      <color indexed="8"/>
      <name val="Lato"/>
      <family val="2"/>
      <scheme val="minor"/>
    </font>
    <font>
      <b/>
      <sz val="9"/>
      <color indexed="8"/>
      <name val="Lato"/>
      <family val="2"/>
      <scheme val="minor"/>
    </font>
    <font>
      <sz val="9"/>
      <color theme="1"/>
      <name val="Lato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56">
    <xf numFmtId="0" fontId="0" fillId="0" borderId="0" xfId="0"/>
    <xf numFmtId="3" fontId="0" fillId="0" borderId="0" xfId="0" applyNumberFormat="1"/>
    <xf numFmtId="9" fontId="0" fillId="0" borderId="0" xfId="1" applyFont="1"/>
    <xf numFmtId="165" fontId="0" fillId="0" borderId="0" xfId="1" applyNumberFormat="1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0" fillId="0" borderId="0" xfId="0" applyNumberFormat="1"/>
    <xf numFmtId="9" fontId="0" fillId="0" borderId="0" xfId="1" applyFont="1" applyAlignment="1">
      <alignment horizontal="center"/>
    </xf>
    <xf numFmtId="10" fontId="0" fillId="0" borderId="0" xfId="1" applyNumberFormat="1" applyFont="1"/>
    <xf numFmtId="0" fontId="0" fillId="0" borderId="0" xfId="0" applyBorder="1"/>
    <xf numFmtId="3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vertical="center"/>
    </xf>
    <xf numFmtId="165" fontId="0" fillId="0" borderId="0" xfId="1" applyNumberFormat="1" applyFont="1" applyAlignment="1">
      <alignment horizontal="center"/>
    </xf>
    <xf numFmtId="10" fontId="0" fillId="0" borderId="0" xfId="0" applyNumberFormat="1"/>
    <xf numFmtId="9" fontId="0" fillId="0" borderId="0" xfId="1" applyFont="1" applyAlignment="1">
      <alignment horizontal="center" vertical="center"/>
    </xf>
    <xf numFmtId="167" fontId="0" fillId="0" borderId="0" xfId="2" applyNumberFormat="1" applyFont="1" applyAlignment="1">
      <alignment horizontal="center"/>
    </xf>
    <xf numFmtId="164" fontId="0" fillId="0" borderId="0" xfId="2" applyFont="1"/>
    <xf numFmtId="3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8" fontId="9" fillId="3" borderId="1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8" fontId="9" fillId="0" borderId="1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0" borderId="0" xfId="0" applyFont="1"/>
    <xf numFmtId="0" fontId="6" fillId="2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3" fontId="0" fillId="0" borderId="0" xfId="2" applyNumberFormat="1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3" fontId="17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3"/>
    <xf numFmtId="0" fontId="6" fillId="2" borderId="1" xfId="3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9" fontId="0" fillId="0" borderId="0" xfId="4" applyFont="1" applyAlignment="1">
      <alignment horizontal="center"/>
    </xf>
    <xf numFmtId="3" fontId="19" fillId="0" borderId="0" xfId="3" applyNumberFormat="1"/>
    <xf numFmtId="0" fontId="19" fillId="0" borderId="1" xfId="3" applyBorder="1"/>
    <xf numFmtId="0" fontId="19" fillId="0" borderId="0" xfId="3" applyAlignment="1">
      <alignment horizontal="center"/>
    </xf>
    <xf numFmtId="167" fontId="0" fillId="0" borderId="0" xfId="5" applyNumberFormat="1" applyFont="1"/>
    <xf numFmtId="1" fontId="19" fillId="0" borderId="0" xfId="3" applyNumberFormat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6" fontId="4" fillId="3" borderId="1" xfId="2" applyNumberFormat="1" applyFont="1" applyFill="1" applyBorder="1" applyAlignment="1">
      <alignment horizontal="left" vertical="center" wrapText="1"/>
    </xf>
    <xf numFmtId="166" fontId="4" fillId="0" borderId="1" xfId="2" applyNumberFormat="1" applyFont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3" fontId="20" fillId="3" borderId="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0" fontId="21" fillId="0" borderId="0" xfId="3" applyFont="1"/>
    <xf numFmtId="3" fontId="20" fillId="0" borderId="0" xfId="3" applyNumberFormat="1" applyFont="1"/>
    <xf numFmtId="0" fontId="22" fillId="0" borderId="0" xfId="3" applyFont="1"/>
    <xf numFmtId="3" fontId="21" fillId="0" borderId="0" xfId="3" applyNumberFormat="1" applyFont="1"/>
    <xf numFmtId="3" fontId="22" fillId="0" borderId="0" xfId="3" applyNumberFormat="1" applyFont="1"/>
    <xf numFmtId="0" fontId="3" fillId="3" borderId="1" xfId="3" applyFont="1" applyFill="1" applyBorder="1" applyAlignment="1">
      <alignment horizontal="center" vertical="center" wrapText="1"/>
    </xf>
    <xf numFmtId="9" fontId="4" fillId="0" borderId="0" xfId="4" applyFont="1" applyBorder="1" applyAlignment="1">
      <alignment horizontal="center" vertical="center" wrapText="1"/>
    </xf>
    <xf numFmtId="3" fontId="4" fillId="0" borderId="0" xfId="3" applyNumberFormat="1" applyFont="1" applyBorder="1" applyAlignment="1">
      <alignment horizontal="center" vertical="center" wrapText="1"/>
    </xf>
    <xf numFmtId="9" fontId="19" fillId="0" borderId="0" xfId="1" applyFont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4" fillId="3" borderId="1" xfId="2" applyNumberFormat="1" applyFont="1" applyFill="1" applyBorder="1" applyAlignment="1">
      <alignment horizontal="center" vertical="center" wrapText="1"/>
    </xf>
    <xf numFmtId="3" fontId="0" fillId="0" borderId="0" xfId="4" applyNumberFormat="1" applyFont="1" applyAlignment="1">
      <alignment horizontal="center"/>
    </xf>
    <xf numFmtId="9" fontId="19" fillId="0" borderId="0" xfId="1" applyFont="1" applyAlignment="1">
      <alignment horizontal="center"/>
    </xf>
    <xf numFmtId="3" fontId="19" fillId="0" borderId="0" xfId="3" applyNumberFormat="1" applyAlignment="1">
      <alignment horizontal="center"/>
    </xf>
    <xf numFmtId="0" fontId="0" fillId="0" borderId="6" xfId="0" applyBorder="1"/>
    <xf numFmtId="0" fontId="6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9" fontId="23" fillId="0" borderId="0" xfId="1" applyFont="1" applyAlignment="1">
      <alignment horizontal="center"/>
    </xf>
    <xf numFmtId="167" fontId="0" fillId="0" borderId="0" xfId="2" applyNumberFormat="1" applyFont="1"/>
    <xf numFmtId="164" fontId="19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6" fontId="4" fillId="0" borderId="6" xfId="2" applyNumberFormat="1" applyFont="1" applyBorder="1" applyAlignment="1">
      <alignment horizontal="center" vertical="center" wrapText="1"/>
    </xf>
    <xf numFmtId="166" fontId="4" fillId="0" borderId="8" xfId="2" applyNumberFormat="1" applyFont="1" applyBorder="1" applyAlignment="1">
      <alignment horizontal="center" vertical="center" wrapText="1"/>
    </xf>
    <xf numFmtId="166" fontId="4" fillId="0" borderId="7" xfId="2" applyNumberFormat="1" applyFont="1" applyBorder="1" applyAlignment="1">
      <alignment horizontal="center" vertical="center" wrapText="1"/>
    </xf>
    <xf numFmtId="166" fontId="4" fillId="3" borderId="6" xfId="2" applyNumberFormat="1" applyFont="1" applyFill="1" applyBorder="1" applyAlignment="1">
      <alignment horizontal="center" vertical="center" wrapText="1"/>
    </xf>
    <xf numFmtId="166" fontId="4" fillId="3" borderId="8" xfId="2" applyNumberFormat="1" applyFont="1" applyFill="1" applyBorder="1" applyAlignment="1">
      <alignment horizontal="center" vertical="center" wrapText="1"/>
    </xf>
    <xf numFmtId="166" fontId="4" fillId="3" borderId="7" xfId="2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66" fontId="4" fillId="3" borderId="1" xfId="2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9" fillId="0" borderId="1" xfId="3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</cellXfs>
  <cellStyles count="6">
    <cellStyle name="Comma" xfId="2" builtinId="3"/>
    <cellStyle name="Comma 2" xfId="5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W42"/>
  <sheetViews>
    <sheetView tabSelected="1" zoomScale="80" zoomScaleNormal="80" workbookViewId="0"/>
  </sheetViews>
  <sheetFormatPr defaultRowHeight="14.25" x14ac:dyDescent="0.2"/>
  <cols>
    <col min="1" max="1" width="8.77734375" customWidth="1"/>
    <col min="2" max="2" width="16.77734375" customWidth="1"/>
    <col min="3" max="3" width="13.88671875" customWidth="1"/>
    <col min="4" max="10" width="16.77734375" customWidth="1"/>
    <col min="11" max="11" width="8.77734375" customWidth="1"/>
    <col min="12" max="14" width="19.77734375" customWidth="1"/>
    <col min="15" max="15" width="21.77734375" customWidth="1"/>
    <col min="16" max="18" width="19.77734375" customWidth="1"/>
    <col min="22" max="22" width="12" bestFit="1" customWidth="1"/>
  </cols>
  <sheetData>
    <row r="3" spans="1:23" ht="25.15" customHeight="1" x14ac:dyDescent="0.2">
      <c r="B3" s="125" t="s">
        <v>157</v>
      </c>
      <c r="C3" s="125"/>
      <c r="D3" s="125"/>
      <c r="E3" s="125"/>
      <c r="F3" s="125"/>
      <c r="G3" s="125"/>
      <c r="H3" s="125"/>
      <c r="I3" s="125"/>
      <c r="J3" s="125"/>
      <c r="L3" s="125" t="s">
        <v>151</v>
      </c>
      <c r="M3" s="125"/>
      <c r="N3" s="125"/>
      <c r="O3" s="125"/>
      <c r="P3" s="125"/>
      <c r="Q3" s="125"/>
      <c r="R3" s="125"/>
    </row>
    <row r="4" spans="1:23" ht="15" x14ac:dyDescent="0.2">
      <c r="B4" s="124" t="s">
        <v>1</v>
      </c>
      <c r="C4" s="124"/>
      <c r="D4" s="124"/>
      <c r="E4" s="124"/>
      <c r="F4" s="124"/>
      <c r="G4" s="124"/>
      <c r="H4" s="124"/>
      <c r="I4" s="124"/>
      <c r="J4" s="124"/>
      <c r="L4" s="124" t="s">
        <v>0</v>
      </c>
      <c r="M4" s="124"/>
      <c r="N4" s="124"/>
      <c r="O4" s="124"/>
      <c r="P4" s="124"/>
      <c r="Q4" s="124"/>
      <c r="R4" s="124"/>
    </row>
    <row r="5" spans="1:23" ht="15.75" customHeight="1" x14ac:dyDescent="0.2">
      <c r="B5" s="126" t="s">
        <v>18</v>
      </c>
      <c r="C5" s="126"/>
      <c r="D5" s="126"/>
      <c r="E5" s="126" t="s">
        <v>17</v>
      </c>
      <c r="F5" s="126"/>
      <c r="G5" s="126"/>
      <c r="H5" s="126" t="s">
        <v>122</v>
      </c>
      <c r="I5" s="126"/>
      <c r="J5" s="126"/>
      <c r="L5" s="124" t="s">
        <v>18</v>
      </c>
      <c r="M5" s="124"/>
      <c r="N5" s="124"/>
      <c r="O5" s="61" t="s">
        <v>17</v>
      </c>
      <c r="P5" s="124" t="s">
        <v>122</v>
      </c>
      <c r="Q5" s="124"/>
      <c r="R5" s="124"/>
    </row>
    <row r="6" spans="1:23" ht="30" x14ac:dyDescent="0.2">
      <c r="A6" s="61" t="s">
        <v>2</v>
      </c>
      <c r="B6" s="75" t="s">
        <v>41</v>
      </c>
      <c r="C6" s="75" t="s">
        <v>5</v>
      </c>
      <c r="D6" s="61" t="s">
        <v>3</v>
      </c>
      <c r="E6" s="75" t="s">
        <v>41</v>
      </c>
      <c r="F6" s="75" t="s">
        <v>5</v>
      </c>
      <c r="G6" s="61" t="s">
        <v>3</v>
      </c>
      <c r="H6" s="75" t="s">
        <v>41</v>
      </c>
      <c r="I6" s="75" t="s">
        <v>5</v>
      </c>
      <c r="J6" s="61" t="s">
        <v>3</v>
      </c>
      <c r="K6" s="61" t="s">
        <v>2</v>
      </c>
      <c r="L6" s="75" t="s">
        <v>41</v>
      </c>
      <c r="M6" s="75" t="s">
        <v>5</v>
      </c>
      <c r="N6" s="61" t="s">
        <v>3</v>
      </c>
      <c r="O6" s="61" t="s">
        <v>0</v>
      </c>
      <c r="P6" s="75" t="s">
        <v>41</v>
      </c>
      <c r="Q6" s="75" t="s">
        <v>5</v>
      </c>
      <c r="R6" s="61" t="s">
        <v>3</v>
      </c>
    </row>
    <row r="7" spans="1:23" x14ac:dyDescent="0.2">
      <c r="A7" s="57">
        <v>2009</v>
      </c>
      <c r="B7" s="76">
        <v>60028423.930885002</v>
      </c>
      <c r="C7" s="76">
        <v>132678619.147241</v>
      </c>
      <c r="D7" s="76">
        <v>128180894.89947601</v>
      </c>
      <c r="E7" s="76">
        <v>2262.7511370000002</v>
      </c>
      <c r="F7" s="76">
        <v>27565.661489999999</v>
      </c>
      <c r="G7" s="76">
        <v>25995.309332000001</v>
      </c>
      <c r="H7" s="76">
        <v>2265.337137</v>
      </c>
      <c r="I7" s="76">
        <v>27564.711490000002</v>
      </c>
      <c r="J7" s="76">
        <v>25994.884532</v>
      </c>
      <c r="K7" s="57">
        <v>2009</v>
      </c>
      <c r="L7" s="76">
        <v>170575556.75284299</v>
      </c>
      <c r="M7" s="76">
        <v>174875304.94628099</v>
      </c>
      <c r="N7" s="76">
        <v>255948552.124769</v>
      </c>
      <c r="O7" s="76">
        <v>270522.05021999998</v>
      </c>
      <c r="P7" s="76">
        <v>205854.286609</v>
      </c>
      <c r="Q7" s="76">
        <v>247871.476066</v>
      </c>
      <c r="R7" s="76">
        <v>228411.93736700001</v>
      </c>
      <c r="T7" s="2"/>
      <c r="U7" s="2"/>
      <c r="V7" s="2"/>
      <c r="W7" s="21"/>
    </row>
    <row r="8" spans="1:23" x14ac:dyDescent="0.2">
      <c r="A8" s="59">
        <v>2010</v>
      </c>
      <c r="B8" s="77">
        <v>46823060.212428004</v>
      </c>
      <c r="C8" s="77">
        <v>110890408.64638899</v>
      </c>
      <c r="D8" s="77">
        <v>124634142.47704799</v>
      </c>
      <c r="E8" s="77">
        <v>2151.9795089999998</v>
      </c>
      <c r="F8" s="77">
        <v>25367.293159000001</v>
      </c>
      <c r="G8" s="77">
        <v>23311.956770000001</v>
      </c>
      <c r="H8" s="77">
        <v>2153.1735090000002</v>
      </c>
      <c r="I8" s="77">
        <v>25370.380358999999</v>
      </c>
      <c r="J8" s="77">
        <v>23314.303169999999</v>
      </c>
      <c r="K8" s="59">
        <v>2010</v>
      </c>
      <c r="L8" s="77">
        <v>143331087.54662201</v>
      </c>
      <c r="M8" s="77">
        <v>162933533.73651901</v>
      </c>
      <c r="N8" s="77">
        <v>247148929.863974</v>
      </c>
      <c r="O8" s="77">
        <v>266008.679473</v>
      </c>
      <c r="P8" s="77">
        <v>201754.387327</v>
      </c>
      <c r="Q8" s="77">
        <v>257597.49541800001</v>
      </c>
      <c r="R8" s="77">
        <v>223986.65710099999</v>
      </c>
    </row>
    <row r="9" spans="1:23" x14ac:dyDescent="0.2">
      <c r="A9" s="57">
        <v>2011</v>
      </c>
      <c r="B9" s="76">
        <v>44606846.003381997</v>
      </c>
      <c r="C9" s="76">
        <v>112301189.98597001</v>
      </c>
      <c r="D9" s="76">
        <v>118399983.850113</v>
      </c>
      <c r="E9" s="76">
        <v>2151.8071009999999</v>
      </c>
      <c r="F9" s="76">
        <v>24768.478515999999</v>
      </c>
      <c r="G9" s="76">
        <v>20153.016532000001</v>
      </c>
      <c r="H9" s="76">
        <v>2301.8234320000001</v>
      </c>
      <c r="I9" s="76">
        <v>24798.03586</v>
      </c>
      <c r="J9" s="76">
        <v>20236.822275999999</v>
      </c>
      <c r="K9" s="57">
        <v>2011</v>
      </c>
      <c r="L9" s="76">
        <v>129029006.875596</v>
      </c>
      <c r="M9" s="76">
        <v>154032016.13103199</v>
      </c>
      <c r="N9" s="76">
        <v>236221852.00547999</v>
      </c>
      <c r="O9" s="76">
        <v>263564.06128800003</v>
      </c>
      <c r="P9" s="76">
        <v>200829.44230699999</v>
      </c>
      <c r="Q9" s="76">
        <v>254124.46552600001</v>
      </c>
      <c r="R9" s="76">
        <v>209615.09404299999</v>
      </c>
    </row>
    <row r="10" spans="1:23" x14ac:dyDescent="0.2">
      <c r="A10" s="59">
        <v>2012</v>
      </c>
      <c r="B10" s="77">
        <v>47291281.091086999</v>
      </c>
      <c r="C10" s="77">
        <v>116587971.25090501</v>
      </c>
      <c r="D10" s="77">
        <v>110993419.15892699</v>
      </c>
      <c r="E10" s="77">
        <v>2035.948482</v>
      </c>
      <c r="F10" s="77">
        <v>22566.175436000001</v>
      </c>
      <c r="G10" s="77">
        <v>19197.187136</v>
      </c>
      <c r="H10" s="77">
        <v>2183.3214670000002</v>
      </c>
      <c r="I10" s="77">
        <v>22597.713672999998</v>
      </c>
      <c r="J10" s="77">
        <v>19285.817885</v>
      </c>
      <c r="K10" s="59">
        <v>2012</v>
      </c>
      <c r="L10" s="77">
        <v>123063660.112386</v>
      </c>
      <c r="M10" s="77">
        <v>150042239.01906899</v>
      </c>
      <c r="N10" s="77">
        <v>218849106.51477101</v>
      </c>
      <c r="O10" s="77">
        <v>261037.37422100001</v>
      </c>
      <c r="P10" s="77">
        <v>199700.455969</v>
      </c>
      <c r="Q10" s="77">
        <v>252015.74797</v>
      </c>
      <c r="R10" s="77">
        <v>206912.85731399999</v>
      </c>
    </row>
    <row r="11" spans="1:23" x14ac:dyDescent="0.2">
      <c r="A11" s="57">
        <v>2013</v>
      </c>
      <c r="B11" s="76">
        <v>46491485.104099996</v>
      </c>
      <c r="C11" s="76">
        <v>109101001.111385</v>
      </c>
      <c r="D11" s="76">
        <v>105112938.43829</v>
      </c>
      <c r="E11" s="76">
        <v>1848.4213609999999</v>
      </c>
      <c r="F11" s="76">
        <v>20857.073151000001</v>
      </c>
      <c r="G11" s="76">
        <v>17710.198893000001</v>
      </c>
      <c r="H11" s="76">
        <v>1945.1060419999999</v>
      </c>
      <c r="I11" s="76">
        <v>20923.031761999999</v>
      </c>
      <c r="J11" s="76">
        <v>17801.640932999999</v>
      </c>
      <c r="K11" s="57">
        <v>2013</v>
      </c>
      <c r="L11" s="76">
        <v>121173274.172368</v>
      </c>
      <c r="M11" s="76">
        <v>151657874.68699801</v>
      </c>
      <c r="N11" s="76">
        <v>205776451.94471699</v>
      </c>
      <c r="O11" s="76">
        <v>256792.77271700001</v>
      </c>
      <c r="P11" s="76">
        <v>198308.37736899999</v>
      </c>
      <c r="Q11" s="76">
        <v>248506.553311</v>
      </c>
      <c r="R11" s="76">
        <v>202198.519367</v>
      </c>
    </row>
    <row r="12" spans="1:23" x14ac:dyDescent="0.2">
      <c r="A12" s="59">
        <v>2014</v>
      </c>
      <c r="B12" s="77">
        <v>50277543.278467</v>
      </c>
      <c r="C12" s="77">
        <v>114599437.947827</v>
      </c>
      <c r="D12" s="77">
        <v>108774911.229724</v>
      </c>
      <c r="E12" s="77">
        <v>1848.31502</v>
      </c>
      <c r="F12" s="77">
        <v>20623.070174</v>
      </c>
      <c r="G12" s="77">
        <v>18077.866010999998</v>
      </c>
      <c r="H12" s="77">
        <v>1973.7516900000001</v>
      </c>
      <c r="I12" s="77">
        <v>20652.067718999999</v>
      </c>
      <c r="J12" s="77">
        <v>18161.208269999999</v>
      </c>
      <c r="K12" s="59">
        <v>2014</v>
      </c>
      <c r="L12" s="77">
        <v>125566390.861211</v>
      </c>
      <c r="M12" s="77">
        <v>151347967.42000601</v>
      </c>
      <c r="N12" s="77">
        <v>205366606.157242</v>
      </c>
      <c r="O12" s="77">
        <v>255011.03077499999</v>
      </c>
      <c r="P12" s="77">
        <v>198331.351696</v>
      </c>
      <c r="Q12" s="77">
        <v>247203.36953900001</v>
      </c>
      <c r="R12" s="77">
        <v>200844.00683200001</v>
      </c>
    </row>
    <row r="13" spans="1:23" x14ac:dyDescent="0.2">
      <c r="A13" s="57">
        <v>2015</v>
      </c>
      <c r="B13" s="76">
        <v>50511129.389565997</v>
      </c>
      <c r="C13" s="76">
        <v>120478042.990215</v>
      </c>
      <c r="D13" s="76">
        <v>115346447.49643999</v>
      </c>
      <c r="E13" s="76">
        <v>1794.6540829999999</v>
      </c>
      <c r="F13" s="76">
        <v>21330.108058999998</v>
      </c>
      <c r="G13" s="76">
        <v>19177.747818</v>
      </c>
      <c r="H13" s="76">
        <v>1901.55358</v>
      </c>
      <c r="I13" s="76">
        <v>21345.805063</v>
      </c>
      <c r="J13" s="76">
        <v>19253.822832999998</v>
      </c>
      <c r="K13" s="57">
        <v>2015</v>
      </c>
      <c r="L13" s="76">
        <v>134134033.658342</v>
      </c>
      <c r="M13" s="76">
        <v>160288911.13621899</v>
      </c>
      <c r="N13" s="76">
        <v>210371772.94041201</v>
      </c>
      <c r="O13" s="76">
        <v>266065.42677999998</v>
      </c>
      <c r="P13" s="76">
        <v>211433.13299499999</v>
      </c>
      <c r="Q13" s="76">
        <v>258714.75853399999</v>
      </c>
      <c r="R13" s="76">
        <v>209636.55742500001</v>
      </c>
    </row>
    <row r="14" spans="1:23" x14ac:dyDescent="0.2">
      <c r="A14" s="59">
        <v>2016</v>
      </c>
      <c r="B14" s="77">
        <v>62398124.639407001</v>
      </c>
      <c r="C14" s="77">
        <v>148663026.83093399</v>
      </c>
      <c r="D14" s="77">
        <v>112959756.334356</v>
      </c>
      <c r="E14" s="77">
        <v>1885.723988</v>
      </c>
      <c r="F14" s="77">
        <v>21311.346758</v>
      </c>
      <c r="G14" s="77">
        <v>20214.950969000001</v>
      </c>
      <c r="H14" s="77">
        <v>2024.8068940000001</v>
      </c>
      <c r="I14" s="77">
        <v>21340.524246000001</v>
      </c>
      <c r="J14" s="77">
        <v>20311.161045000001</v>
      </c>
      <c r="K14" s="59">
        <v>2016</v>
      </c>
      <c r="L14" s="77">
        <v>145045035.67259401</v>
      </c>
      <c r="M14" s="77">
        <v>174135677.67807201</v>
      </c>
      <c r="N14" s="77">
        <v>215280911.869849</v>
      </c>
      <c r="O14" s="77">
        <v>259449.422815</v>
      </c>
      <c r="P14" s="77">
        <v>208449.29644599999</v>
      </c>
      <c r="Q14" s="77">
        <v>252554.02120399999</v>
      </c>
      <c r="R14" s="77">
        <v>204236.41704199999</v>
      </c>
    </row>
    <row r="15" spans="1:23" x14ac:dyDescent="0.2">
      <c r="A15" s="57">
        <v>2017</v>
      </c>
      <c r="B15" s="76">
        <v>75746570.599685997</v>
      </c>
      <c r="C15" s="76">
        <v>164692183.543538</v>
      </c>
      <c r="D15" s="76">
        <v>113416492.791897</v>
      </c>
      <c r="E15" s="76">
        <v>1789.796844</v>
      </c>
      <c r="F15" s="76">
        <v>22841.416061</v>
      </c>
      <c r="G15" s="76">
        <v>20171.968048999999</v>
      </c>
      <c r="H15" s="76">
        <v>1911.2168650000001</v>
      </c>
      <c r="I15" s="76">
        <v>22866.402451000002</v>
      </c>
      <c r="J15" s="76">
        <v>20249.538675</v>
      </c>
      <c r="K15" s="57">
        <v>2017</v>
      </c>
      <c r="L15" s="76">
        <v>154519044.94595501</v>
      </c>
      <c r="M15" s="76">
        <v>185796290.597045</v>
      </c>
      <c r="N15" s="76">
        <v>219311958.57230899</v>
      </c>
      <c r="O15" s="76">
        <v>253299.99039399999</v>
      </c>
      <c r="P15" s="76">
        <v>204757.12125900001</v>
      </c>
      <c r="Q15" s="76">
        <v>246546.28341100001</v>
      </c>
      <c r="R15" s="76">
        <v>200588.37209700001</v>
      </c>
    </row>
    <row r="16" spans="1:23" x14ac:dyDescent="0.2">
      <c r="A16" s="59">
        <v>2018</v>
      </c>
      <c r="B16" s="77">
        <v>80975801.826270998</v>
      </c>
      <c r="C16" s="77">
        <v>189015693.115466</v>
      </c>
      <c r="D16" s="77">
        <v>119588333.119002</v>
      </c>
      <c r="E16" s="77">
        <v>1790.2136820000001</v>
      </c>
      <c r="F16" s="77">
        <v>25155.35268</v>
      </c>
      <c r="G16" s="77">
        <v>19966.121523999998</v>
      </c>
      <c r="H16" s="77">
        <v>1859.7030689999999</v>
      </c>
      <c r="I16" s="77">
        <v>25173.492026</v>
      </c>
      <c r="J16" s="77">
        <v>20010.852402</v>
      </c>
      <c r="K16" s="59">
        <v>2018</v>
      </c>
      <c r="L16" s="77">
        <v>164100670.27691001</v>
      </c>
      <c r="M16" s="77">
        <v>196568937.02030399</v>
      </c>
      <c r="N16" s="77">
        <v>228411085.40945101</v>
      </c>
      <c r="O16" s="77">
        <v>250403.80106200001</v>
      </c>
      <c r="P16" s="77">
        <v>203480.72764500001</v>
      </c>
      <c r="Q16" s="77">
        <v>243890.63692399999</v>
      </c>
      <c r="R16" s="77">
        <v>206186.56900799999</v>
      </c>
    </row>
    <row r="17" spans="1:22" x14ac:dyDescent="0.2">
      <c r="A17" s="57">
        <v>2019</v>
      </c>
      <c r="B17" s="76">
        <v>90917801.989800006</v>
      </c>
      <c r="C17" s="76">
        <v>207326757.406876</v>
      </c>
      <c r="D17" s="76">
        <v>139135058.24328801</v>
      </c>
      <c r="E17" s="76">
        <v>1929.6233810000001</v>
      </c>
      <c r="F17" s="76">
        <v>29606.851198</v>
      </c>
      <c r="G17" s="76">
        <v>23056.409295000001</v>
      </c>
      <c r="H17" s="76">
        <v>1966.1328980000001</v>
      </c>
      <c r="I17" s="76">
        <v>29626.717175000002</v>
      </c>
      <c r="J17" s="76">
        <v>23085.965479999999</v>
      </c>
      <c r="K17" s="57">
        <v>2019</v>
      </c>
      <c r="L17" s="76">
        <v>171129312.01402801</v>
      </c>
      <c r="M17" s="76">
        <v>200476841.06380701</v>
      </c>
      <c r="N17" s="76">
        <v>240023513.403065</v>
      </c>
      <c r="O17" s="76">
        <v>247822.87455499999</v>
      </c>
      <c r="P17" s="76">
        <v>200050.28765300001</v>
      </c>
      <c r="Q17" s="76">
        <v>240874.928598</v>
      </c>
      <c r="R17" s="76">
        <v>213338.67449899999</v>
      </c>
    </row>
    <row r="18" spans="1:22" x14ac:dyDescent="0.2">
      <c r="A18" s="59">
        <v>2020</v>
      </c>
      <c r="B18" s="77">
        <v>93850440.672649994</v>
      </c>
      <c r="C18" s="77">
        <v>190058752.81232601</v>
      </c>
      <c r="D18" s="77">
        <v>150357055.31160101</v>
      </c>
      <c r="E18" s="77">
        <v>1590.6664270000001</v>
      </c>
      <c r="F18" s="77">
        <v>27798.412061999999</v>
      </c>
      <c r="G18" s="77">
        <v>20640.619146000001</v>
      </c>
      <c r="H18" s="77">
        <v>1632.948204</v>
      </c>
      <c r="I18" s="77">
        <v>27822.484461</v>
      </c>
      <c r="J18" s="77">
        <v>20668.490602999998</v>
      </c>
      <c r="K18" s="59">
        <v>2020</v>
      </c>
      <c r="L18" s="77">
        <v>184103314.69999799</v>
      </c>
      <c r="M18" s="77">
        <v>201392598.243375</v>
      </c>
      <c r="N18" s="77">
        <v>246853468.041848</v>
      </c>
      <c r="O18" s="77">
        <v>255594.27452199999</v>
      </c>
      <c r="P18" s="77">
        <v>204223.91639999999</v>
      </c>
      <c r="Q18" s="77">
        <v>249045.155983</v>
      </c>
      <c r="R18" s="77">
        <v>224318.54719799999</v>
      </c>
      <c r="T18" s="1"/>
      <c r="U18" s="1"/>
      <c r="V18" s="1"/>
    </row>
    <row r="19" spans="1:22" x14ac:dyDescent="0.2">
      <c r="A19" s="57">
        <v>2021</v>
      </c>
      <c r="B19" s="76">
        <v>105571736.915075</v>
      </c>
      <c r="C19" s="76">
        <v>193247658.84323901</v>
      </c>
      <c r="D19" s="76">
        <v>162249259.97678801</v>
      </c>
      <c r="E19" s="76">
        <v>2162.4418540000001</v>
      </c>
      <c r="F19" s="76">
        <v>26487.040311000001</v>
      </c>
      <c r="G19" s="76">
        <v>17183.338169999999</v>
      </c>
      <c r="H19" s="76">
        <v>2196.0261580000001</v>
      </c>
      <c r="I19" s="76">
        <v>26855.959021999999</v>
      </c>
      <c r="J19" s="76">
        <v>17181.439214000002</v>
      </c>
      <c r="K19" s="57">
        <v>2021</v>
      </c>
      <c r="L19" s="76">
        <v>197498042.546507</v>
      </c>
      <c r="M19" s="76">
        <v>209876464.127341</v>
      </c>
      <c r="N19" s="76">
        <v>269609101.16045398</v>
      </c>
      <c r="O19" s="76">
        <v>262352.28840000002</v>
      </c>
      <c r="P19" s="76">
        <v>209210.71284200001</v>
      </c>
      <c r="Q19" s="76">
        <v>255578.08872299999</v>
      </c>
      <c r="R19" s="76">
        <v>228784.57466400001</v>
      </c>
    </row>
    <row r="20" spans="1:22" x14ac:dyDescent="0.2">
      <c r="A20" s="59">
        <v>2022</v>
      </c>
      <c r="B20" s="77">
        <v>121882842.25446001</v>
      </c>
      <c r="C20" s="77">
        <v>220317125.34567201</v>
      </c>
      <c r="D20" s="77">
        <v>188751476.21238601</v>
      </c>
      <c r="E20" s="77">
        <v>2661.3828899999999</v>
      </c>
      <c r="F20" s="77">
        <v>27770.587252000001</v>
      </c>
      <c r="G20" s="77">
        <v>15625.303061000001</v>
      </c>
      <c r="H20" s="77">
        <v>2677.305214</v>
      </c>
      <c r="I20" s="77">
        <v>27787.729254000002</v>
      </c>
      <c r="J20" s="77">
        <v>15605.042226</v>
      </c>
      <c r="K20" s="59">
        <v>2022</v>
      </c>
      <c r="L20" s="77">
        <v>224798255.77238801</v>
      </c>
      <c r="M20" s="77">
        <v>240677635.25718099</v>
      </c>
      <c r="N20" s="77">
        <v>290554444.77387297</v>
      </c>
      <c r="O20" s="77">
        <v>271882.03530400002</v>
      </c>
      <c r="P20" s="77">
        <v>216587.99858799999</v>
      </c>
      <c r="Q20" s="77">
        <v>262976.389754</v>
      </c>
      <c r="R20" s="77">
        <v>228304.73016199999</v>
      </c>
    </row>
    <row r="21" spans="1:22" x14ac:dyDescent="0.2">
      <c r="B21" s="1"/>
      <c r="C21" s="2"/>
      <c r="E21" s="1"/>
      <c r="F21" s="2"/>
      <c r="L21" s="1"/>
      <c r="N21" s="1"/>
      <c r="O21" s="1"/>
    </row>
    <row r="22" spans="1:22" x14ac:dyDescent="0.2">
      <c r="N22" s="1"/>
      <c r="P22" s="11"/>
      <c r="Q22" s="11"/>
      <c r="R22" s="11"/>
      <c r="S22" s="40"/>
    </row>
    <row r="23" spans="1:22" ht="15.75" customHeight="1" x14ac:dyDescent="0.2">
      <c r="B23" s="1"/>
      <c r="E23" s="1"/>
      <c r="N23" s="1"/>
      <c r="P23" s="11"/>
      <c r="Q23" s="11"/>
      <c r="R23" s="98"/>
      <c r="S23" s="40"/>
    </row>
    <row r="24" spans="1:22" x14ac:dyDescent="0.2">
      <c r="A24" t="s">
        <v>158</v>
      </c>
      <c r="B24" s="1"/>
      <c r="C24" s="2"/>
      <c r="D24" s="2"/>
      <c r="E24" s="1"/>
      <c r="F24" s="3"/>
      <c r="G24" s="3"/>
      <c r="N24" s="1"/>
      <c r="P24" s="11"/>
      <c r="Q24" s="11"/>
      <c r="R24" s="11"/>
      <c r="S24" s="40"/>
    </row>
    <row r="25" spans="1:22" x14ac:dyDescent="0.2">
      <c r="B25" s="1"/>
      <c r="E25" s="1"/>
      <c r="N25" s="1"/>
      <c r="P25" s="11"/>
      <c r="Q25" s="11"/>
      <c r="R25" s="11"/>
      <c r="S25" s="40"/>
    </row>
    <row r="26" spans="1:22" x14ac:dyDescent="0.2">
      <c r="B26" s="1"/>
      <c r="E26" s="1"/>
      <c r="N26" s="1"/>
      <c r="P26" s="11"/>
      <c r="Q26" s="11"/>
      <c r="R26" s="11"/>
      <c r="S26" s="40"/>
    </row>
    <row r="27" spans="1:22" x14ac:dyDescent="0.2">
      <c r="B27" s="1"/>
      <c r="E27" s="1"/>
      <c r="N27" s="1"/>
      <c r="P27" s="11"/>
      <c r="Q27" s="11"/>
      <c r="R27" s="11"/>
      <c r="S27" s="40"/>
    </row>
    <row r="28" spans="1:22" x14ac:dyDescent="0.2">
      <c r="B28" s="1"/>
      <c r="E28" s="1"/>
      <c r="G28" s="1"/>
      <c r="N28" s="1"/>
      <c r="P28" s="11"/>
      <c r="Q28" s="11"/>
      <c r="R28" s="11"/>
      <c r="S28" s="40"/>
    </row>
    <row r="29" spans="1:22" x14ac:dyDescent="0.2">
      <c r="B29" s="1"/>
      <c r="C29" s="4"/>
      <c r="D29" s="4"/>
      <c r="E29" s="1"/>
      <c r="F29" s="4"/>
      <c r="G29" s="4"/>
      <c r="H29" s="4"/>
      <c r="I29" s="4"/>
      <c r="J29" s="4"/>
      <c r="L29" s="4"/>
      <c r="M29" s="4"/>
      <c r="N29" s="1"/>
      <c r="O29" s="4"/>
      <c r="P29" s="11"/>
      <c r="Q29" s="11"/>
      <c r="R29" s="11"/>
      <c r="S29" s="40"/>
    </row>
    <row r="30" spans="1:22" x14ac:dyDescent="0.2">
      <c r="B30" s="1"/>
      <c r="C30" s="4"/>
      <c r="D30" s="4"/>
      <c r="E30" s="1"/>
      <c r="F30" s="4"/>
      <c r="G30" s="4"/>
      <c r="H30" s="4"/>
      <c r="I30" s="4"/>
      <c r="J30" s="4"/>
      <c r="L30" s="4"/>
      <c r="M30" s="4"/>
      <c r="N30" s="1"/>
      <c r="O30" s="4"/>
      <c r="P30" s="11"/>
      <c r="Q30" s="11"/>
      <c r="R30" s="11"/>
      <c r="S30" s="40"/>
    </row>
    <row r="31" spans="1:22" x14ac:dyDescent="0.2">
      <c r="B31" s="1"/>
      <c r="C31" s="4"/>
      <c r="D31" s="4"/>
      <c r="E31" s="1"/>
      <c r="F31" s="4"/>
      <c r="G31" s="4"/>
      <c r="H31" s="4"/>
      <c r="I31" s="4"/>
      <c r="J31" s="4"/>
      <c r="L31" s="4"/>
      <c r="M31" s="4"/>
      <c r="N31" s="1"/>
      <c r="O31" s="4"/>
      <c r="P31" s="11"/>
      <c r="Q31" s="11"/>
      <c r="R31" s="11"/>
      <c r="S31" s="40"/>
    </row>
    <row r="32" spans="1:22" x14ac:dyDescent="0.2">
      <c r="B32" s="1"/>
      <c r="C32" s="4"/>
      <c r="D32" s="4"/>
      <c r="E32" s="1"/>
      <c r="F32" s="4"/>
      <c r="G32" s="4"/>
      <c r="H32" s="4"/>
      <c r="I32" s="4"/>
      <c r="J32" s="4"/>
      <c r="L32" s="4"/>
      <c r="M32" s="4"/>
      <c r="N32" s="1"/>
      <c r="O32" s="4"/>
      <c r="P32" s="11"/>
      <c r="Q32" s="11"/>
      <c r="R32" s="11"/>
      <c r="S32" s="40"/>
    </row>
    <row r="33" spans="2:19" x14ac:dyDescent="0.2">
      <c r="B33" s="1"/>
      <c r="C33" s="4"/>
      <c r="D33" s="4"/>
      <c r="E33" s="1"/>
      <c r="F33" s="4"/>
      <c r="G33" s="4"/>
      <c r="H33" s="4"/>
      <c r="I33" s="4"/>
      <c r="J33" s="4"/>
      <c r="L33" s="4"/>
      <c r="M33" s="4"/>
      <c r="N33" s="1"/>
      <c r="O33" s="4"/>
      <c r="P33" s="11"/>
      <c r="Q33" s="11"/>
      <c r="R33" s="11"/>
      <c r="S33" s="40"/>
    </row>
    <row r="34" spans="2:19" x14ac:dyDescent="0.2">
      <c r="B34" s="1"/>
      <c r="C34" s="4"/>
      <c r="D34" s="4"/>
      <c r="E34" s="1"/>
      <c r="F34" s="4"/>
      <c r="G34" s="4"/>
      <c r="H34" s="4"/>
      <c r="I34" s="4"/>
      <c r="J34" s="4"/>
      <c r="L34" s="4"/>
      <c r="M34" s="4"/>
      <c r="N34" s="1"/>
      <c r="O34" s="4"/>
      <c r="P34" s="11"/>
      <c r="Q34" s="11"/>
      <c r="R34" s="11"/>
      <c r="S34" s="40"/>
    </row>
    <row r="35" spans="2:19" x14ac:dyDescent="0.2">
      <c r="B35" s="1"/>
      <c r="C35" s="4"/>
      <c r="D35" s="4"/>
      <c r="E35" s="1"/>
      <c r="F35" s="4"/>
      <c r="G35" s="4"/>
      <c r="H35" s="4"/>
      <c r="I35" s="4"/>
      <c r="J35" s="4"/>
      <c r="L35" s="4"/>
      <c r="M35" s="4"/>
      <c r="N35" s="1"/>
      <c r="O35" s="4"/>
      <c r="P35" s="11"/>
      <c r="Q35" s="11"/>
      <c r="R35" s="11"/>
      <c r="S35" s="40"/>
    </row>
    <row r="36" spans="2:19" x14ac:dyDescent="0.2">
      <c r="B36" s="1"/>
      <c r="C36" s="4"/>
      <c r="D36" s="4"/>
      <c r="E36" s="1"/>
      <c r="F36" s="4"/>
      <c r="G36" s="4"/>
      <c r="H36" s="4"/>
      <c r="I36" s="4"/>
      <c r="J36" s="4"/>
      <c r="L36" s="4"/>
      <c r="M36" s="4"/>
      <c r="N36" s="1"/>
      <c r="O36" s="4"/>
      <c r="P36" s="11"/>
      <c r="Q36" s="11"/>
      <c r="R36" s="11"/>
    </row>
    <row r="37" spans="2:19" x14ac:dyDescent="0.2">
      <c r="B37" s="4"/>
      <c r="C37" s="4"/>
      <c r="D37" s="4"/>
      <c r="E37" s="1"/>
      <c r="F37" s="4"/>
      <c r="G37" s="4"/>
      <c r="H37" s="4"/>
      <c r="I37" s="4"/>
      <c r="J37" s="4"/>
      <c r="L37" s="4"/>
      <c r="M37" s="4"/>
      <c r="N37" s="4"/>
      <c r="O37" s="4"/>
      <c r="P37" s="11"/>
      <c r="Q37" s="11"/>
      <c r="R37" s="11"/>
    </row>
    <row r="38" spans="2:19" x14ac:dyDescent="0.2">
      <c r="B38" s="4"/>
      <c r="C38" s="4"/>
      <c r="D38" s="4"/>
      <c r="E38" s="4"/>
      <c r="F38" s="4"/>
      <c r="G38" s="4"/>
      <c r="H38" s="4"/>
      <c r="I38" s="4"/>
      <c r="J38" s="4"/>
      <c r="L38" s="4"/>
      <c r="M38" s="4"/>
      <c r="N38" s="4"/>
      <c r="O38" s="4"/>
      <c r="P38" s="4"/>
      <c r="Q38" s="4"/>
      <c r="R38" s="4"/>
    </row>
    <row r="39" spans="2:19" x14ac:dyDescent="0.2">
      <c r="B39" s="4"/>
      <c r="C39" s="4"/>
      <c r="D39" s="4"/>
      <c r="E39" s="4"/>
      <c r="F39" s="4"/>
      <c r="G39" s="4"/>
      <c r="H39" s="4"/>
      <c r="I39" s="4"/>
      <c r="J39" s="4"/>
      <c r="L39" s="4"/>
      <c r="M39" s="4"/>
      <c r="N39" s="4"/>
      <c r="O39" s="4"/>
      <c r="P39" s="4"/>
      <c r="Q39" s="4"/>
      <c r="R39" s="4"/>
    </row>
    <row r="40" spans="2:19" x14ac:dyDescent="0.2">
      <c r="B40" s="4"/>
      <c r="C40" s="4"/>
      <c r="D40" s="4"/>
      <c r="E40" s="4"/>
      <c r="F40" s="4"/>
      <c r="G40" s="4"/>
      <c r="H40" s="4"/>
      <c r="I40" s="4"/>
      <c r="J40" s="4"/>
      <c r="L40" s="4"/>
      <c r="M40" s="4"/>
      <c r="N40" s="4"/>
      <c r="O40" s="4"/>
      <c r="P40" s="4"/>
      <c r="Q40" s="4"/>
      <c r="R40" s="4"/>
    </row>
    <row r="41" spans="2:19" x14ac:dyDescent="0.2">
      <c r="B41" s="4"/>
      <c r="C41" s="4"/>
      <c r="D41" s="4"/>
      <c r="E41" s="4"/>
      <c r="F41" s="4"/>
      <c r="G41" s="4"/>
      <c r="H41" s="4"/>
      <c r="I41" s="4"/>
      <c r="J41" s="4"/>
      <c r="L41" s="4"/>
      <c r="M41" s="4"/>
      <c r="N41" s="4"/>
      <c r="O41" s="4"/>
      <c r="P41" s="4"/>
      <c r="Q41" s="4"/>
      <c r="R41" s="4"/>
    </row>
    <row r="42" spans="2:19" x14ac:dyDescent="0.2">
      <c r="B42" s="4"/>
      <c r="C42" s="4"/>
      <c r="D42" s="4"/>
      <c r="E42" s="4"/>
      <c r="F42" s="4"/>
      <c r="G42" s="4"/>
      <c r="H42" s="4"/>
      <c r="I42" s="4"/>
      <c r="J42" s="4"/>
      <c r="L42" s="4"/>
      <c r="M42" s="4"/>
      <c r="N42" s="4"/>
      <c r="O42" s="4"/>
      <c r="P42" s="4"/>
      <c r="Q42" s="4"/>
      <c r="R42" s="4"/>
    </row>
  </sheetData>
  <mergeCells count="9">
    <mergeCell ref="L5:N5"/>
    <mergeCell ref="P5:R5"/>
    <mergeCell ref="L4:R4"/>
    <mergeCell ref="B3:J3"/>
    <mergeCell ref="L3:R3"/>
    <mergeCell ref="B4:J4"/>
    <mergeCell ref="B5:D5"/>
    <mergeCell ref="E5:G5"/>
    <mergeCell ref="H5:J5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O61"/>
  <sheetViews>
    <sheetView workbookViewId="0"/>
  </sheetViews>
  <sheetFormatPr defaultColWidth="9.21875" defaultRowHeight="14.25" x14ac:dyDescent="0.2"/>
  <cols>
    <col min="1" max="1" width="35" style="63" customWidth="1"/>
    <col min="2" max="4" width="10.88671875" style="63" customWidth="1"/>
    <col min="5" max="13" width="10.77734375" style="63" customWidth="1"/>
    <col min="14" max="15" width="11.33203125" style="63" customWidth="1"/>
    <col min="16" max="16" width="12.33203125" style="63" customWidth="1"/>
    <col min="17" max="16384" width="9.21875" style="63"/>
  </cols>
  <sheetData>
    <row r="3" spans="1:15" ht="24.95" customHeight="1" x14ac:dyDescent="0.2">
      <c r="A3" s="134" t="s">
        <v>240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ht="20.100000000000001" customHeight="1" x14ac:dyDescent="0.2">
      <c r="A4" s="80" t="s">
        <v>234</v>
      </c>
      <c r="B4" s="80">
        <v>2009</v>
      </c>
      <c r="C4" s="80">
        <v>2010</v>
      </c>
      <c r="D4" s="80">
        <v>2011</v>
      </c>
      <c r="E4" s="80">
        <v>2012</v>
      </c>
      <c r="F4" s="80">
        <v>2013</v>
      </c>
      <c r="G4" s="80">
        <v>2014</v>
      </c>
      <c r="H4" s="80">
        <v>2015</v>
      </c>
      <c r="I4" s="80">
        <v>2016</v>
      </c>
      <c r="J4" s="80">
        <v>2017</v>
      </c>
      <c r="K4" s="80">
        <v>2018</v>
      </c>
      <c r="L4" s="80">
        <v>2019</v>
      </c>
      <c r="M4" s="80">
        <v>2020</v>
      </c>
      <c r="N4" s="80">
        <v>2021</v>
      </c>
      <c r="O4" s="80">
        <v>2022</v>
      </c>
    </row>
    <row r="5" spans="1:15" ht="15" customHeight="1" x14ac:dyDescent="0.2">
      <c r="A5" s="81" t="s">
        <v>235</v>
      </c>
      <c r="B5" s="82">
        <v>137382221.88721198</v>
      </c>
      <c r="C5" s="82">
        <v>137254271.91834697</v>
      </c>
      <c r="D5" s="82">
        <v>136681921.80726999</v>
      </c>
      <c r="E5" s="82">
        <v>142323700.11300001</v>
      </c>
      <c r="F5" s="82">
        <v>143651780.21223199</v>
      </c>
      <c r="G5" s="82">
        <v>150703728.90588298</v>
      </c>
      <c r="H5" s="82">
        <v>152851447.64835498</v>
      </c>
      <c r="I5" s="82">
        <v>148737107.04915899</v>
      </c>
      <c r="J5" s="82">
        <v>162517074.89512497</v>
      </c>
      <c r="K5" s="82"/>
      <c r="L5" s="82"/>
      <c r="M5" s="82"/>
      <c r="N5" s="82"/>
      <c r="O5" s="82"/>
    </row>
    <row r="6" spans="1:15" ht="15" customHeight="1" x14ac:dyDescent="0.2">
      <c r="A6" s="83" t="s">
        <v>236</v>
      </c>
      <c r="B6" s="84"/>
      <c r="C6" s="84"/>
      <c r="D6" s="84"/>
      <c r="E6" s="84"/>
      <c r="F6" s="84"/>
      <c r="G6" s="84"/>
      <c r="H6" s="84"/>
      <c r="I6" s="84"/>
      <c r="J6" s="84"/>
      <c r="K6" s="84">
        <v>30777109.328415003</v>
      </c>
      <c r="L6" s="84">
        <v>34399266.131412998</v>
      </c>
      <c r="M6" s="84">
        <v>39482262.168756999</v>
      </c>
      <c r="N6" s="84">
        <v>43365296.697469994</v>
      </c>
      <c r="O6" s="84">
        <v>49382577.470507994</v>
      </c>
    </row>
    <row r="7" spans="1:15" ht="15" customHeight="1" x14ac:dyDescent="0.2">
      <c r="A7" s="81" t="s">
        <v>237</v>
      </c>
      <c r="B7" s="82"/>
      <c r="C7" s="82"/>
      <c r="D7" s="82"/>
      <c r="E7" s="82"/>
      <c r="F7" s="82"/>
      <c r="G7" s="82"/>
      <c r="H7" s="82"/>
      <c r="I7" s="82"/>
      <c r="J7" s="82"/>
      <c r="K7" s="82">
        <v>133734096.765935</v>
      </c>
      <c r="L7" s="82">
        <v>138734350.62813598</v>
      </c>
      <c r="M7" s="82">
        <v>126313371.432164</v>
      </c>
      <c r="N7" s="82">
        <v>125837617.86592597</v>
      </c>
      <c r="O7" s="82">
        <v>139518451.83402103</v>
      </c>
    </row>
    <row r="8" spans="1:15" ht="15" customHeight="1" x14ac:dyDescent="0.2">
      <c r="A8" s="83" t="s">
        <v>238</v>
      </c>
      <c r="B8" s="84">
        <v>601274236.81778204</v>
      </c>
      <c r="C8" s="84">
        <v>537126119.49219692</v>
      </c>
      <c r="D8" s="84">
        <v>559295112.64212179</v>
      </c>
      <c r="E8" s="84">
        <v>541409390.36628497</v>
      </c>
      <c r="F8" s="84">
        <v>518084248.87700009</v>
      </c>
      <c r="G8" s="84">
        <v>509640485.77935708</v>
      </c>
      <c r="H8" s="84">
        <v>530003778.43853796</v>
      </c>
      <c r="I8" s="84">
        <v>559139185.21686018</v>
      </c>
      <c r="J8" s="84">
        <v>580730963.78876102</v>
      </c>
      <c r="K8" s="84">
        <v>634371580.49153113</v>
      </c>
      <c r="L8" s="84">
        <v>702792934.95832419</v>
      </c>
      <c r="M8" s="84">
        <v>724828859.50889778</v>
      </c>
      <c r="N8" s="84">
        <v>822057718.71302414</v>
      </c>
      <c r="O8" s="84">
        <v>966159799.57148778</v>
      </c>
    </row>
    <row r="9" spans="1:15" x14ac:dyDescent="0.2">
      <c r="A9" s="85" t="s">
        <v>239</v>
      </c>
      <c r="B9" s="85"/>
      <c r="C9" s="85"/>
      <c r="D9" s="85"/>
    </row>
    <row r="11" spans="1:15" x14ac:dyDescent="0.2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x14ac:dyDescent="0.2">
      <c r="B12" s="86"/>
      <c r="C12" s="86"/>
      <c r="D12" s="86"/>
      <c r="E12" s="86"/>
      <c r="F12" s="86"/>
      <c r="G12" s="86"/>
      <c r="H12" s="86"/>
      <c r="I12" s="86"/>
      <c r="J12" s="86"/>
    </row>
    <row r="13" spans="1:15" x14ac:dyDescent="0.2">
      <c r="A13" t="s">
        <v>245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1:15" x14ac:dyDescent="0.2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</row>
    <row r="15" spans="1:15" x14ac:dyDescent="0.2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</row>
    <row r="16" spans="1:15" x14ac:dyDescent="0.2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8" spans="1:15" x14ac:dyDescent="0.2">
      <c r="E18" s="68"/>
      <c r="F18" s="68"/>
      <c r="G18" s="68"/>
      <c r="H18" s="68"/>
      <c r="I18" s="68"/>
    </row>
    <row r="22" spans="1:15" x14ac:dyDescent="0.2">
      <c r="K22" s="68"/>
      <c r="L22" s="68"/>
      <c r="M22" s="68"/>
      <c r="N22" s="68"/>
      <c r="O22" s="68"/>
    </row>
    <row r="25" spans="1:15" x14ac:dyDescent="0.2">
      <c r="K25" s="68"/>
      <c r="L25" s="68"/>
      <c r="M25" s="68"/>
      <c r="N25" s="68"/>
      <c r="O25" s="68"/>
    </row>
    <row r="27" spans="1:15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15" x14ac:dyDescent="0.2">
      <c r="A28" s="85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 x14ac:dyDescent="0.2">
      <c r="A29" s="85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  <row r="30" spans="1:15" x14ac:dyDescent="0.2">
      <c r="A30" s="8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5" x14ac:dyDescent="0.2">
      <c r="A31" s="85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1:15" x14ac:dyDescent="0.2">
      <c r="A32" s="85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1:15" x14ac:dyDescent="0.2">
      <c r="A33" s="85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1:15" x14ac:dyDescent="0.2">
      <c r="A34" s="85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  <row r="35" spans="1:15" x14ac:dyDescent="0.2">
      <c r="A35" s="85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1:15" x14ac:dyDescent="0.2">
      <c r="A36" s="85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spans="1:15" x14ac:dyDescent="0.2">
      <c r="A37" s="85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</row>
    <row r="38" spans="1:15" x14ac:dyDescent="0.2">
      <c r="A38" s="85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5" x14ac:dyDescent="0.2">
      <c r="A39" s="85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5" x14ac:dyDescent="0.2">
      <c r="A40" s="85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15" x14ac:dyDescent="0.2">
      <c r="A41" s="85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</row>
    <row r="42" spans="1:15" x14ac:dyDescent="0.2">
      <c r="A42" s="85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</row>
    <row r="43" spans="1:15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1:15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</row>
    <row r="45" spans="1:15" x14ac:dyDescent="0.2">
      <c r="A45" s="85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</row>
    <row r="46" spans="1:15" x14ac:dyDescent="0.2">
      <c r="A46" s="85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x14ac:dyDescent="0.2">
      <c r="A47" s="85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x14ac:dyDescent="0.2">
      <c r="A48" s="85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15" x14ac:dyDescent="0.2">
      <c r="A49" s="85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5" x14ac:dyDescent="0.2">
      <c r="A50" s="85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1:15" x14ac:dyDescent="0.2">
      <c r="A51" s="85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1:15" x14ac:dyDescent="0.2">
      <c r="A52" s="85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</row>
    <row r="53" spans="1:15" x14ac:dyDescent="0.2">
      <c r="A53" s="85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</row>
    <row r="54" spans="1:15" x14ac:dyDescent="0.2">
      <c r="A54" s="8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</row>
    <row r="55" spans="1:15" x14ac:dyDescent="0.2">
      <c r="A55" s="85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</row>
    <row r="56" spans="1:15" x14ac:dyDescent="0.2">
      <c r="A56" s="85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1:15" x14ac:dyDescent="0.2">
      <c r="A57" s="85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1:15" x14ac:dyDescent="0.2">
      <c r="A58" s="85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5" x14ac:dyDescent="0.2">
      <c r="A59" s="85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1:15" x14ac:dyDescent="0.2">
      <c r="A60" s="85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5" x14ac:dyDescent="0.2">
      <c r="A61" s="85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</sheetData>
  <mergeCells count="1">
    <mergeCell ref="A3:O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J19"/>
  <sheetViews>
    <sheetView workbookViewId="0">
      <selection activeCell="B21" sqref="B21"/>
    </sheetView>
  </sheetViews>
  <sheetFormatPr defaultColWidth="9.21875" defaultRowHeight="14.25" x14ac:dyDescent="0.2"/>
  <cols>
    <col min="1" max="1" width="42.44140625" style="63" customWidth="1"/>
    <col min="2" max="10" width="13.5546875" style="63" customWidth="1"/>
    <col min="11" max="16384" width="9.21875" style="63"/>
  </cols>
  <sheetData>
    <row r="3" spans="1:10" ht="24.95" customHeight="1" x14ac:dyDescent="0.2">
      <c r="A3" s="134" t="s">
        <v>244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20.100000000000001" customHeight="1" x14ac:dyDescent="0.2">
      <c r="A4" s="80" t="s">
        <v>234</v>
      </c>
      <c r="B4" s="80">
        <v>2014</v>
      </c>
      <c r="C4" s="80">
        <v>2015</v>
      </c>
      <c r="D4" s="80">
        <v>2016</v>
      </c>
      <c r="E4" s="80">
        <v>2017</v>
      </c>
      <c r="F4" s="80">
        <v>2018</v>
      </c>
      <c r="G4" s="80">
        <v>2019</v>
      </c>
      <c r="H4" s="80">
        <v>2020</v>
      </c>
      <c r="I4" s="80">
        <v>2021</v>
      </c>
      <c r="J4" s="80">
        <v>2022</v>
      </c>
    </row>
    <row r="5" spans="1:10" ht="15" customHeight="1" x14ac:dyDescent="0.2">
      <c r="A5" s="90" t="s">
        <v>241</v>
      </c>
      <c r="B5" s="65">
        <v>77160776.942117006</v>
      </c>
      <c r="C5" s="65">
        <v>77791623.470611006</v>
      </c>
      <c r="D5" s="65">
        <v>79216686.690918997</v>
      </c>
      <c r="E5" s="65">
        <v>82958308.973597988</v>
      </c>
      <c r="F5" s="65">
        <v>91828295.254823983</v>
      </c>
      <c r="G5" s="65">
        <v>102579662.81022</v>
      </c>
      <c r="H5" s="65">
        <v>110257648.68454497</v>
      </c>
      <c r="I5" s="65">
        <v>123213770.28334899</v>
      </c>
      <c r="J5" s="65">
        <v>146073433.44259295</v>
      </c>
    </row>
    <row r="6" spans="1:10" ht="15" customHeight="1" x14ac:dyDescent="0.2">
      <c r="A6" s="83" t="s">
        <v>242</v>
      </c>
      <c r="B6" s="66">
        <v>3489807.6100000003</v>
      </c>
      <c r="C6" s="66">
        <v>2504600.73</v>
      </c>
      <c r="D6" s="66">
        <v>7161493.1799999997</v>
      </c>
      <c r="E6" s="66">
        <v>10303751.530000001</v>
      </c>
      <c r="F6" s="66">
        <v>7130706.5300000003</v>
      </c>
      <c r="G6" s="66">
        <v>12717202.039999999</v>
      </c>
      <c r="H6" s="66">
        <v>7116751.5999999996</v>
      </c>
      <c r="I6" s="66">
        <v>6092721.1299999999</v>
      </c>
      <c r="J6" s="66">
        <v>7462279.04</v>
      </c>
    </row>
    <row r="7" spans="1:10" ht="15" customHeight="1" x14ac:dyDescent="0.2">
      <c r="A7" s="90" t="s">
        <v>243</v>
      </c>
      <c r="B7" s="65">
        <v>509640485.77935708</v>
      </c>
      <c r="C7" s="65">
        <v>530003778.43853796</v>
      </c>
      <c r="D7" s="65">
        <v>559139185.21686018</v>
      </c>
      <c r="E7" s="65">
        <v>580730963.78876102</v>
      </c>
      <c r="F7" s="65">
        <v>634371580.49153113</v>
      </c>
      <c r="G7" s="65">
        <v>702792934.95832419</v>
      </c>
      <c r="H7" s="65">
        <v>724828859.50889778</v>
      </c>
      <c r="I7" s="65">
        <v>822057718.71302414</v>
      </c>
      <c r="J7" s="65">
        <v>966159799.57148778</v>
      </c>
    </row>
    <row r="8" spans="1:10" x14ac:dyDescent="0.2">
      <c r="A8" s="85" t="s">
        <v>239</v>
      </c>
      <c r="B8" s="85"/>
      <c r="C8" s="85"/>
    </row>
    <row r="10" spans="1:10" x14ac:dyDescent="0.2">
      <c r="D10" s="91"/>
      <c r="E10" s="91"/>
      <c r="F10" s="91"/>
      <c r="G10" s="91"/>
      <c r="H10" s="91"/>
      <c r="I10" s="91"/>
      <c r="J10" s="91"/>
    </row>
    <row r="11" spans="1:10" x14ac:dyDescent="0.2">
      <c r="D11" s="91"/>
      <c r="E11" s="91"/>
      <c r="F11" s="91"/>
      <c r="G11" s="91"/>
      <c r="H11" s="91"/>
      <c r="I11" s="91"/>
      <c r="J11" s="91"/>
    </row>
    <row r="12" spans="1:10" x14ac:dyDescent="0.2">
      <c r="A12" t="s">
        <v>245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0" x14ac:dyDescent="0.2">
      <c r="B13" s="93"/>
      <c r="C13" s="93"/>
      <c r="D13" s="93"/>
      <c r="E13" s="93"/>
      <c r="F13" s="93"/>
      <c r="G13" s="93"/>
      <c r="H13" s="93"/>
      <c r="I13" s="93"/>
      <c r="J13" s="93"/>
    </row>
    <row r="16" spans="1:10" x14ac:dyDescent="0.2">
      <c r="D16" s="92"/>
      <c r="E16" s="92"/>
      <c r="F16" s="92"/>
    </row>
    <row r="17" spans="4:6" x14ac:dyDescent="0.2">
      <c r="D17" s="92"/>
      <c r="E17" s="92"/>
      <c r="F17" s="92"/>
    </row>
    <row r="18" spans="4:6" x14ac:dyDescent="0.2">
      <c r="D18" s="68"/>
      <c r="E18" s="68"/>
      <c r="F18" s="68"/>
    </row>
    <row r="19" spans="4:6" x14ac:dyDescent="0.2">
      <c r="D19" s="68"/>
      <c r="E19" s="68"/>
      <c r="F19" s="68"/>
    </row>
  </sheetData>
  <mergeCells count="1">
    <mergeCell ref="A3:J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F17"/>
  <sheetViews>
    <sheetView workbookViewId="0"/>
  </sheetViews>
  <sheetFormatPr defaultRowHeight="14.25" x14ac:dyDescent="0.2"/>
  <cols>
    <col min="1" max="6" width="16.109375" customWidth="1"/>
  </cols>
  <sheetData>
    <row r="3" spans="1:6" ht="24.95" customHeight="1" x14ac:dyDescent="0.2">
      <c r="A3" s="125" t="s">
        <v>173</v>
      </c>
      <c r="B3" s="125"/>
      <c r="C3" s="125"/>
      <c r="D3" s="125"/>
      <c r="E3" s="125"/>
      <c r="F3" s="125"/>
    </row>
    <row r="4" spans="1:6" ht="20.100000000000001" customHeight="1" x14ac:dyDescent="0.2">
      <c r="A4" s="135" t="s">
        <v>168</v>
      </c>
      <c r="B4" s="136" t="s">
        <v>169</v>
      </c>
      <c r="C4" s="136" t="s">
        <v>170</v>
      </c>
      <c r="D4" s="136"/>
      <c r="E4" s="136"/>
      <c r="F4" s="136" t="s">
        <v>171</v>
      </c>
    </row>
    <row r="5" spans="1:6" ht="20.100000000000001" customHeight="1" x14ac:dyDescent="0.2">
      <c r="A5" s="135"/>
      <c r="B5" s="136"/>
      <c r="C5" s="42" t="s">
        <v>171</v>
      </c>
      <c r="D5" s="42" t="s">
        <v>171</v>
      </c>
      <c r="E5" s="42" t="s">
        <v>171</v>
      </c>
      <c r="F5" s="136"/>
    </row>
    <row r="6" spans="1:6" x14ac:dyDescent="0.2">
      <c r="A6" s="43">
        <v>2015</v>
      </c>
      <c r="B6" s="44">
        <v>10378</v>
      </c>
      <c r="C6" s="44">
        <v>183220454.86900011</v>
      </c>
      <c r="D6" s="44">
        <v>93008077.82919997</v>
      </c>
      <c r="E6" s="44">
        <v>12573228.876499003</v>
      </c>
      <c r="F6" s="44">
        <v>288801760.57469863</v>
      </c>
    </row>
    <row r="7" spans="1:6" x14ac:dyDescent="0.2">
      <c r="A7" s="47">
        <v>2016</v>
      </c>
      <c r="B7" s="48">
        <v>10783</v>
      </c>
      <c r="C7" s="48">
        <v>216609074.81399998</v>
      </c>
      <c r="D7" s="48">
        <v>92629501.281299934</v>
      </c>
      <c r="E7" s="48">
        <v>6481361.4687689953</v>
      </c>
      <c r="F7" s="48">
        <v>315719936.55407083</v>
      </c>
    </row>
    <row r="8" spans="1:6" x14ac:dyDescent="0.2">
      <c r="A8" s="43">
        <v>2017</v>
      </c>
      <c r="B8" s="44">
        <v>10265</v>
      </c>
      <c r="C8" s="44">
        <v>214786462.86819959</v>
      </c>
      <c r="D8" s="44">
        <v>98684962.200899944</v>
      </c>
      <c r="E8" s="44">
        <v>11696917.727798017</v>
      </c>
      <c r="F8" s="44">
        <v>325168341.80689967</v>
      </c>
    </row>
    <row r="9" spans="1:6" x14ac:dyDescent="0.2">
      <c r="A9" s="47">
        <v>2018</v>
      </c>
      <c r="B9" s="48">
        <v>10861</v>
      </c>
      <c r="C9" s="48">
        <v>216052632.70650321</v>
      </c>
      <c r="D9" s="48">
        <v>92246516.11572206</v>
      </c>
      <c r="E9" s="48">
        <v>9206942.0789290164</v>
      </c>
      <c r="F9" s="48">
        <v>317506087.88109374</v>
      </c>
    </row>
    <row r="10" spans="1:6" x14ac:dyDescent="0.2">
      <c r="A10" s="43">
        <v>2019</v>
      </c>
      <c r="B10" s="44">
        <v>10548</v>
      </c>
      <c r="C10" s="44">
        <v>204446128.5211471</v>
      </c>
      <c r="D10" s="44">
        <v>96557174.368403897</v>
      </c>
      <c r="E10" s="44">
        <v>10355038.854395999</v>
      </c>
      <c r="F10" s="44">
        <v>311358340.77394974</v>
      </c>
    </row>
    <row r="11" spans="1:6" x14ac:dyDescent="0.2">
      <c r="A11" s="45">
        <v>2020</v>
      </c>
      <c r="B11" s="46">
        <v>9328</v>
      </c>
      <c r="C11" s="46">
        <v>205951586.94839516</v>
      </c>
      <c r="D11" s="46">
        <v>92369696.921648994</v>
      </c>
      <c r="E11" s="46">
        <v>6541548.3764380021</v>
      </c>
      <c r="F11" s="46">
        <v>304862832.76648664</v>
      </c>
    </row>
    <row r="12" spans="1:6" x14ac:dyDescent="0.2">
      <c r="A12" s="43">
        <v>2021</v>
      </c>
      <c r="B12" s="44">
        <v>9045</v>
      </c>
      <c r="C12" s="44">
        <v>171519980.30589187</v>
      </c>
      <c r="D12" s="44">
        <v>94793464.38859801</v>
      </c>
      <c r="E12" s="44">
        <v>10102503.06769901</v>
      </c>
      <c r="F12" s="44">
        <v>276415947.75219238</v>
      </c>
    </row>
    <row r="13" spans="1:6" x14ac:dyDescent="0.2">
      <c r="A13" s="45">
        <v>2022</v>
      </c>
      <c r="B13" s="46">
        <v>8561</v>
      </c>
      <c r="C13" s="46">
        <v>163095900.47269717</v>
      </c>
      <c r="D13" s="46">
        <v>96711695.433773801</v>
      </c>
      <c r="E13" s="46">
        <v>8569587.6748110205</v>
      </c>
      <c r="F13" s="46">
        <v>268369495.5512847</v>
      </c>
    </row>
    <row r="17" spans="1:1" x14ac:dyDescent="0.2">
      <c r="A17" t="s">
        <v>166</v>
      </c>
    </row>
  </sheetData>
  <mergeCells count="5">
    <mergeCell ref="A4:A5"/>
    <mergeCell ref="B4:B5"/>
    <mergeCell ref="C4:E4"/>
    <mergeCell ref="F4:F5"/>
    <mergeCell ref="A3:F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D16"/>
  <sheetViews>
    <sheetView workbookViewId="0"/>
  </sheetViews>
  <sheetFormatPr defaultRowHeight="14.25" x14ac:dyDescent="0.2"/>
  <cols>
    <col min="1" max="1" width="18.109375" customWidth="1"/>
    <col min="2" max="4" width="22.33203125" customWidth="1"/>
  </cols>
  <sheetData>
    <row r="3" spans="1:4" ht="24.95" customHeight="1" x14ac:dyDescent="0.2">
      <c r="A3" s="125" t="s">
        <v>172</v>
      </c>
      <c r="B3" s="125"/>
      <c r="C3" s="125"/>
      <c r="D3" s="125"/>
    </row>
    <row r="4" spans="1:4" ht="28.5" x14ac:dyDescent="0.2">
      <c r="A4" s="49" t="s">
        <v>168</v>
      </c>
      <c r="B4" s="49" t="s">
        <v>174</v>
      </c>
      <c r="C4" s="49" t="s">
        <v>175</v>
      </c>
      <c r="D4" s="49" t="s">
        <v>176</v>
      </c>
    </row>
    <row r="5" spans="1:4" ht="15" customHeight="1" x14ac:dyDescent="0.2">
      <c r="A5" s="50">
        <v>2015</v>
      </c>
      <c r="B5" s="51">
        <v>2847</v>
      </c>
      <c r="C5" s="51">
        <v>5776354.3466999894</v>
      </c>
      <c r="D5" s="51">
        <v>7509926.1379990038</v>
      </c>
    </row>
    <row r="6" spans="1:4" ht="15" customHeight="1" x14ac:dyDescent="0.2">
      <c r="A6" s="52">
        <v>2016</v>
      </c>
      <c r="B6" s="53">
        <v>2986</v>
      </c>
      <c r="C6" s="53">
        <v>6627332.7999999896</v>
      </c>
      <c r="D6" s="53">
        <v>3673716.3077699966</v>
      </c>
    </row>
    <row r="7" spans="1:4" ht="15" customHeight="1" x14ac:dyDescent="0.2">
      <c r="A7" s="50">
        <v>2017</v>
      </c>
      <c r="B7" s="51">
        <v>3233</v>
      </c>
      <c r="C7" s="51">
        <v>7550606.9099999936</v>
      </c>
      <c r="D7" s="51">
        <v>9346852.6324999947</v>
      </c>
    </row>
    <row r="8" spans="1:4" ht="15" customHeight="1" x14ac:dyDescent="0.2">
      <c r="A8" s="52">
        <v>2018</v>
      </c>
      <c r="B8" s="53">
        <v>3030</v>
      </c>
      <c r="C8" s="53">
        <v>6308112.2439939957</v>
      </c>
      <c r="D8" s="53">
        <v>5488571.4356000042</v>
      </c>
    </row>
    <row r="9" spans="1:4" ht="15" customHeight="1" x14ac:dyDescent="0.2">
      <c r="A9" s="50">
        <v>2019</v>
      </c>
      <c r="B9" s="51">
        <v>3442</v>
      </c>
      <c r="C9" s="51">
        <v>7116558.832903998</v>
      </c>
      <c r="D9" s="51">
        <v>6221980.8577970043</v>
      </c>
    </row>
    <row r="10" spans="1:4" ht="15" customHeight="1" x14ac:dyDescent="0.2">
      <c r="A10" s="52">
        <v>2020</v>
      </c>
      <c r="B10" s="53">
        <v>3010</v>
      </c>
      <c r="C10" s="53">
        <v>6903996.540999</v>
      </c>
      <c r="D10" s="53">
        <v>4013518.4094989998</v>
      </c>
    </row>
    <row r="11" spans="1:4" ht="15" customHeight="1" x14ac:dyDescent="0.2">
      <c r="A11" s="50">
        <v>2021</v>
      </c>
      <c r="B11" s="51">
        <v>3258</v>
      </c>
      <c r="C11" s="51">
        <v>7991800.1200000038</v>
      </c>
      <c r="D11" s="51">
        <v>6094646.6300000055</v>
      </c>
    </row>
    <row r="12" spans="1:4" ht="15" customHeight="1" x14ac:dyDescent="0.2">
      <c r="A12" s="54">
        <v>2022</v>
      </c>
      <c r="B12" s="55">
        <v>3078</v>
      </c>
      <c r="C12" s="55">
        <v>8179647.809999994</v>
      </c>
      <c r="D12" s="55">
        <v>3441292.9049990028</v>
      </c>
    </row>
    <row r="16" spans="1:4" x14ac:dyDescent="0.2">
      <c r="A16" t="s">
        <v>166</v>
      </c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K23"/>
  <sheetViews>
    <sheetView zoomScaleNormal="100" workbookViewId="0">
      <selection activeCell="H19" sqref="H19"/>
    </sheetView>
  </sheetViews>
  <sheetFormatPr defaultRowHeight="14.25" x14ac:dyDescent="0.2"/>
  <cols>
    <col min="1" max="1" width="20.77734375" customWidth="1"/>
    <col min="2" max="9" width="13" customWidth="1"/>
    <col min="10" max="10" width="13.109375" bestFit="1" customWidth="1"/>
  </cols>
  <sheetData>
    <row r="3" spans="1:11" ht="24.95" customHeight="1" x14ac:dyDescent="0.2">
      <c r="A3" s="125" t="s">
        <v>167</v>
      </c>
      <c r="B3" s="125"/>
      <c r="C3" s="125"/>
      <c r="D3" s="125"/>
      <c r="E3" s="125"/>
      <c r="F3" s="125"/>
      <c r="G3" s="125"/>
      <c r="H3" s="125"/>
      <c r="I3" s="125"/>
    </row>
    <row r="4" spans="1:11" ht="20.100000000000001" customHeight="1" x14ac:dyDescent="0.2">
      <c r="A4" s="24" t="s">
        <v>55</v>
      </c>
      <c r="B4" s="24">
        <v>2015</v>
      </c>
      <c r="C4" s="24">
        <v>2016</v>
      </c>
      <c r="D4" s="24">
        <v>2017</v>
      </c>
      <c r="E4" s="24">
        <v>2018</v>
      </c>
      <c r="F4" s="24">
        <v>2019</v>
      </c>
      <c r="G4" s="24">
        <v>2020</v>
      </c>
      <c r="H4" s="24">
        <v>2021</v>
      </c>
      <c r="I4" s="24">
        <v>2022</v>
      </c>
    </row>
    <row r="5" spans="1:11" ht="15" customHeight="1" x14ac:dyDescent="0.2">
      <c r="A5" s="57" t="s">
        <v>7</v>
      </c>
      <c r="B5" s="58">
        <v>4910</v>
      </c>
      <c r="C5" s="58">
        <v>5113</v>
      </c>
      <c r="D5" s="58">
        <v>4901</v>
      </c>
      <c r="E5" s="58">
        <v>4775</v>
      </c>
      <c r="F5" s="58">
        <v>4637</v>
      </c>
      <c r="G5" s="58">
        <v>4117</v>
      </c>
      <c r="H5" s="58">
        <v>3740</v>
      </c>
      <c r="I5" s="58">
        <v>3595</v>
      </c>
      <c r="J5" s="2"/>
      <c r="K5" s="6"/>
    </row>
    <row r="6" spans="1:11" ht="15" customHeight="1" x14ac:dyDescent="0.2">
      <c r="A6" s="59" t="s">
        <v>8</v>
      </c>
      <c r="B6" s="60">
        <v>2621</v>
      </c>
      <c r="C6" s="60">
        <v>2684</v>
      </c>
      <c r="D6" s="60">
        <v>2131</v>
      </c>
      <c r="E6" s="60">
        <v>3056</v>
      </c>
      <c r="F6" s="60">
        <v>2469</v>
      </c>
      <c r="G6" s="60">
        <v>2201</v>
      </c>
      <c r="H6" s="60">
        <v>2047</v>
      </c>
      <c r="I6" s="60">
        <v>1888</v>
      </c>
      <c r="K6" s="6"/>
    </row>
    <row r="7" spans="1:11" ht="15" customHeight="1" x14ac:dyDescent="0.2">
      <c r="K7" s="6"/>
    </row>
    <row r="8" spans="1:11" ht="15" customHeight="1" x14ac:dyDescent="0.2">
      <c r="B8" s="14"/>
      <c r="C8" s="14"/>
      <c r="D8" s="14"/>
      <c r="E8" s="14"/>
      <c r="F8" s="14"/>
      <c r="G8" s="14"/>
      <c r="H8" s="14"/>
      <c r="I8" s="14"/>
      <c r="K8" s="6"/>
    </row>
    <row r="9" spans="1:11" ht="15" customHeight="1" x14ac:dyDescent="0.2">
      <c r="B9" s="11"/>
      <c r="C9" s="11"/>
      <c r="D9" s="11"/>
      <c r="E9" s="11"/>
      <c r="F9" s="11"/>
      <c r="H9" s="11"/>
    </row>
    <row r="10" spans="1:11" ht="15" customHeight="1" x14ac:dyDescent="0.2">
      <c r="B10" s="8"/>
      <c r="C10" s="8"/>
      <c r="D10" s="8"/>
      <c r="E10" s="8"/>
      <c r="F10" s="8"/>
      <c r="G10" s="8"/>
      <c r="H10" s="9"/>
      <c r="K10" s="6"/>
    </row>
    <row r="11" spans="1:11" ht="24.95" customHeight="1" x14ac:dyDescent="0.2">
      <c r="A11" s="125" t="s">
        <v>255</v>
      </c>
      <c r="B11" s="125"/>
      <c r="C11" s="125"/>
      <c r="D11" s="125"/>
      <c r="E11" s="125"/>
      <c r="F11" s="125"/>
      <c r="G11" s="125"/>
      <c r="H11" s="125"/>
      <c r="I11" s="125"/>
    </row>
    <row r="12" spans="1:11" ht="20.100000000000001" customHeight="1" x14ac:dyDescent="0.2">
      <c r="A12" s="24" t="s">
        <v>55</v>
      </c>
      <c r="B12" s="24">
        <v>2015</v>
      </c>
      <c r="C12" s="24">
        <v>2016</v>
      </c>
      <c r="D12" s="24">
        <v>2017</v>
      </c>
      <c r="E12" s="24">
        <v>2018</v>
      </c>
      <c r="F12" s="24">
        <v>2019</v>
      </c>
      <c r="G12" s="24">
        <v>2020</v>
      </c>
      <c r="H12" s="24">
        <v>2021</v>
      </c>
      <c r="I12" s="24">
        <v>2022</v>
      </c>
    </row>
    <row r="13" spans="1:11" ht="15" customHeight="1" x14ac:dyDescent="0.2">
      <c r="A13" s="57" t="s">
        <v>7</v>
      </c>
      <c r="B13" s="58">
        <v>255806337.12000015</v>
      </c>
      <c r="C13" s="58">
        <v>283606256.19629931</v>
      </c>
      <c r="D13" s="58">
        <v>290348310.77439946</v>
      </c>
      <c r="E13" s="58">
        <v>281798499.42920077</v>
      </c>
      <c r="F13" s="58">
        <v>281640005.40974855</v>
      </c>
      <c r="G13" s="58">
        <v>271341073.04348838</v>
      </c>
      <c r="H13" s="58">
        <v>249825754.40109608</v>
      </c>
      <c r="I13" s="58">
        <v>238922542.18628493</v>
      </c>
      <c r="J13" s="2"/>
    </row>
    <row r="14" spans="1:11" ht="15" customHeight="1" x14ac:dyDescent="0.2">
      <c r="A14" s="59" t="s">
        <v>8</v>
      </c>
      <c r="B14" s="60">
        <v>19709142.970000044</v>
      </c>
      <c r="C14" s="60">
        <v>21812631.25000003</v>
      </c>
      <c r="D14" s="60">
        <v>17922571.489999983</v>
      </c>
      <c r="E14" s="60">
        <v>23910904.772298973</v>
      </c>
      <c r="F14" s="60">
        <v>16382295.673498996</v>
      </c>
      <c r="G14" s="60">
        <v>22604244.27249999</v>
      </c>
      <c r="H14" s="60">
        <v>12503746.601095997</v>
      </c>
      <c r="I14" s="60">
        <v>17815021.40000001</v>
      </c>
    </row>
    <row r="15" spans="1:11" ht="15" customHeight="1" x14ac:dyDescent="0.2"/>
    <row r="16" spans="1:11" ht="15" customHeight="1" x14ac:dyDescent="0.2">
      <c r="B16" s="14"/>
      <c r="C16" s="14"/>
      <c r="D16" s="14"/>
      <c r="E16" s="14"/>
      <c r="F16" s="14"/>
      <c r="G16" s="14"/>
      <c r="H16" s="14"/>
      <c r="I16" s="14"/>
    </row>
    <row r="17" spans="1:10" x14ac:dyDescent="0.2">
      <c r="B17" s="11"/>
      <c r="C17" s="11"/>
      <c r="D17" s="11"/>
      <c r="E17" s="11"/>
      <c r="F17" s="11"/>
      <c r="H17" s="11"/>
      <c r="J17" s="6"/>
    </row>
    <row r="18" spans="1:10" x14ac:dyDescent="0.2">
      <c r="A18" t="s">
        <v>166</v>
      </c>
      <c r="C18" s="8"/>
      <c r="D18" s="8"/>
      <c r="E18" s="8"/>
      <c r="F18" s="8"/>
      <c r="G18" s="8"/>
      <c r="H18" s="8"/>
    </row>
    <row r="19" spans="1:10" x14ac:dyDescent="0.2">
      <c r="B19" s="2"/>
      <c r="C19" s="2"/>
      <c r="D19" s="2"/>
      <c r="E19" s="2"/>
      <c r="F19" s="2"/>
      <c r="G19" s="2"/>
      <c r="H19" s="2"/>
      <c r="I19" s="2"/>
    </row>
    <row r="20" spans="1:10" x14ac:dyDescent="0.2">
      <c r="B20" s="2"/>
      <c r="C20" s="2"/>
      <c r="D20" s="2"/>
      <c r="E20" s="2"/>
      <c r="F20" s="2"/>
      <c r="G20" s="2"/>
      <c r="H20" s="2"/>
      <c r="I20" s="2"/>
      <c r="J20" s="6"/>
    </row>
    <row r="21" spans="1:10" x14ac:dyDescent="0.2">
      <c r="J21" s="6"/>
    </row>
    <row r="22" spans="1:10" x14ac:dyDescent="0.2">
      <c r="B22" s="2"/>
      <c r="C22" s="2"/>
      <c r="D22" s="2"/>
      <c r="E22" s="2"/>
      <c r="F22" s="2"/>
      <c r="G22" s="2"/>
      <c r="H22" s="2"/>
      <c r="I22" s="2"/>
      <c r="J22" s="6"/>
    </row>
    <row r="23" spans="1:10" x14ac:dyDescent="0.2">
      <c r="B23" s="2"/>
      <c r="C23" s="2"/>
      <c r="D23" s="2"/>
      <c r="E23" s="2"/>
      <c r="F23" s="2"/>
      <c r="G23" s="2"/>
      <c r="H23" s="2"/>
      <c r="I23" s="2"/>
    </row>
  </sheetData>
  <mergeCells count="2">
    <mergeCell ref="A3:I3"/>
    <mergeCell ref="A11:I1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J24"/>
  <sheetViews>
    <sheetView workbookViewId="0">
      <selection activeCell="K7" sqref="K7"/>
    </sheetView>
  </sheetViews>
  <sheetFormatPr defaultRowHeight="14.25" x14ac:dyDescent="0.2"/>
  <cols>
    <col min="1" max="9" width="13.33203125" customWidth="1"/>
  </cols>
  <sheetData>
    <row r="3" spans="1:10" ht="24.95" customHeight="1" x14ac:dyDescent="0.2">
      <c r="A3" s="125" t="s">
        <v>248</v>
      </c>
      <c r="B3" s="125"/>
      <c r="C3" s="125"/>
      <c r="D3" s="125"/>
      <c r="E3" s="125"/>
      <c r="F3" s="125"/>
      <c r="G3" s="125"/>
      <c r="H3" s="125"/>
      <c r="I3" s="125"/>
    </row>
    <row r="4" spans="1:10" ht="20.100000000000001" customHeight="1" x14ac:dyDescent="0.2">
      <c r="A4" s="49" t="s">
        <v>2</v>
      </c>
      <c r="B4" s="49">
        <v>2015</v>
      </c>
      <c r="C4" s="49">
        <v>2016</v>
      </c>
      <c r="D4" s="49">
        <v>2017</v>
      </c>
      <c r="E4" s="49">
        <v>2018</v>
      </c>
      <c r="F4" s="49">
        <v>2019</v>
      </c>
      <c r="G4" s="49">
        <v>2020</v>
      </c>
      <c r="H4" s="49">
        <v>2021</v>
      </c>
      <c r="I4" s="49">
        <v>2022</v>
      </c>
    </row>
    <row r="5" spans="1:10" ht="15" customHeight="1" x14ac:dyDescent="0.2">
      <c r="A5" s="137" t="s">
        <v>177</v>
      </c>
      <c r="B5" s="137"/>
      <c r="C5" s="137"/>
      <c r="D5" s="137"/>
      <c r="E5" s="137"/>
      <c r="F5" s="137"/>
      <c r="G5" s="137"/>
      <c r="H5" s="137"/>
      <c r="I5" s="137"/>
    </row>
    <row r="6" spans="1:10" ht="15" customHeight="1" x14ac:dyDescent="0.2">
      <c r="A6" s="50" t="s">
        <v>9</v>
      </c>
      <c r="B6" s="51">
        <v>4025</v>
      </c>
      <c r="C6" s="51">
        <v>4000</v>
      </c>
      <c r="D6" s="51">
        <v>3305</v>
      </c>
      <c r="E6" s="51">
        <v>4227</v>
      </c>
      <c r="F6" s="51">
        <v>3572</v>
      </c>
      <c r="G6" s="51">
        <v>3131</v>
      </c>
      <c r="H6" s="51">
        <v>2792</v>
      </c>
      <c r="I6" s="51">
        <v>2394</v>
      </c>
      <c r="J6" s="2"/>
    </row>
    <row r="7" spans="1:10" ht="15" customHeight="1" x14ac:dyDescent="0.2">
      <c r="A7" s="52" t="s">
        <v>11</v>
      </c>
      <c r="B7" s="53">
        <v>767</v>
      </c>
      <c r="C7" s="53">
        <v>851</v>
      </c>
      <c r="D7" s="53">
        <v>764</v>
      </c>
      <c r="E7" s="53">
        <v>846</v>
      </c>
      <c r="F7" s="53">
        <v>638</v>
      </c>
      <c r="G7" s="53">
        <v>508</v>
      </c>
      <c r="H7" s="53">
        <v>396</v>
      </c>
      <c r="I7" s="53">
        <v>441</v>
      </c>
      <c r="J7" s="2"/>
    </row>
    <row r="8" spans="1:10" ht="15" customHeight="1" x14ac:dyDescent="0.2">
      <c r="A8" s="50" t="s">
        <v>10</v>
      </c>
      <c r="B8" s="51">
        <v>2739</v>
      </c>
      <c r="C8" s="51">
        <v>2946</v>
      </c>
      <c r="D8" s="51">
        <v>2963</v>
      </c>
      <c r="E8" s="51">
        <v>2758</v>
      </c>
      <c r="F8" s="51">
        <v>2896</v>
      </c>
      <c r="G8" s="51">
        <v>2679</v>
      </c>
      <c r="H8" s="51">
        <v>2599</v>
      </c>
      <c r="I8" s="51">
        <v>2648</v>
      </c>
      <c r="J8" s="2"/>
    </row>
    <row r="9" spans="1:10" ht="15" customHeight="1" x14ac:dyDescent="0.2">
      <c r="A9" s="137" t="s">
        <v>178</v>
      </c>
      <c r="B9" s="137"/>
      <c r="C9" s="137"/>
      <c r="D9" s="137"/>
      <c r="E9" s="137"/>
      <c r="F9" s="137"/>
      <c r="G9" s="137"/>
      <c r="H9" s="137"/>
      <c r="I9" s="137"/>
    </row>
    <row r="10" spans="1:10" ht="15" customHeight="1" x14ac:dyDescent="0.2">
      <c r="A10" s="50" t="s">
        <v>9</v>
      </c>
      <c r="B10" s="51">
        <v>45132287.120000042</v>
      </c>
      <c r="C10" s="51">
        <v>42204306.810000084</v>
      </c>
      <c r="D10" s="51">
        <v>38499891.960000031</v>
      </c>
      <c r="E10" s="51">
        <v>41072829.105301015</v>
      </c>
      <c r="F10" s="51">
        <v>39215055.913499087</v>
      </c>
      <c r="G10" s="51">
        <v>36751032.288390964</v>
      </c>
      <c r="H10" s="51">
        <v>28397238.049790997</v>
      </c>
      <c r="I10" s="51">
        <v>27019889.925998006</v>
      </c>
    </row>
    <row r="11" spans="1:10" ht="15" customHeight="1" x14ac:dyDescent="0.2">
      <c r="A11" s="52" t="s">
        <v>11</v>
      </c>
      <c r="B11" s="53">
        <v>24223623.619999994</v>
      </c>
      <c r="C11" s="53">
        <v>27400786.649999987</v>
      </c>
      <c r="D11" s="53">
        <v>25733660.089999977</v>
      </c>
      <c r="E11" s="53">
        <v>28410988.220000003</v>
      </c>
      <c r="F11" s="53">
        <v>19738634.509749983</v>
      </c>
      <c r="G11" s="53">
        <v>18168930.559999984</v>
      </c>
      <c r="H11" s="53">
        <v>11778920.469999995</v>
      </c>
      <c r="I11" s="53">
        <v>11505913.999999989</v>
      </c>
    </row>
    <row r="12" spans="1:10" ht="15" customHeight="1" x14ac:dyDescent="0.2">
      <c r="A12" s="50" t="s">
        <v>10</v>
      </c>
      <c r="B12" s="51">
        <v>206159569.34999996</v>
      </c>
      <c r="C12" s="51">
        <v>235813793.98629948</v>
      </c>
      <c r="D12" s="51">
        <v>244037330.21439996</v>
      </c>
      <c r="E12" s="51">
        <v>236225586.87619898</v>
      </c>
      <c r="F12" s="51">
        <v>239068610.6599997</v>
      </c>
      <c r="G12" s="51">
        <v>239025354.4675982</v>
      </c>
      <c r="H12" s="51">
        <v>222153342.48240179</v>
      </c>
      <c r="I12" s="51">
        <v>218211759.66028729</v>
      </c>
    </row>
    <row r="14" spans="1:10" x14ac:dyDescent="0.2">
      <c r="B14" s="1"/>
      <c r="C14" s="1"/>
      <c r="D14" s="1"/>
      <c r="E14" s="1"/>
      <c r="F14" s="1"/>
      <c r="G14" s="1"/>
      <c r="H14" s="1"/>
      <c r="I14" s="1"/>
    </row>
    <row r="15" spans="1:10" x14ac:dyDescent="0.2">
      <c r="B15" s="1"/>
      <c r="C15" s="1"/>
      <c r="D15" s="1"/>
      <c r="E15" s="1"/>
      <c r="F15" s="1"/>
      <c r="G15" s="1"/>
      <c r="H15" s="1"/>
      <c r="I15" s="1"/>
    </row>
    <row r="17" spans="1:9" x14ac:dyDescent="0.2">
      <c r="A17" t="s">
        <v>166</v>
      </c>
    </row>
    <row r="18" spans="1:9" x14ac:dyDescent="0.2">
      <c r="B18" s="2"/>
      <c r="C18" s="2"/>
      <c r="D18" s="2"/>
      <c r="E18" s="2"/>
      <c r="F18" s="2"/>
      <c r="G18" s="2"/>
      <c r="H18" s="2"/>
      <c r="I18" s="2"/>
    </row>
    <row r="19" spans="1:9" x14ac:dyDescent="0.2">
      <c r="B19" s="2"/>
      <c r="C19" s="2"/>
      <c r="D19" s="2"/>
      <c r="E19" s="2"/>
      <c r="F19" s="2"/>
      <c r="G19" s="2"/>
      <c r="H19" s="2"/>
      <c r="I19" s="2"/>
    </row>
    <row r="20" spans="1:9" x14ac:dyDescent="0.2">
      <c r="B20" s="2"/>
      <c r="C20" s="2"/>
      <c r="D20" s="2"/>
      <c r="E20" s="2"/>
      <c r="F20" s="2"/>
      <c r="G20" s="2"/>
      <c r="H20" s="2"/>
      <c r="I20" s="2"/>
    </row>
    <row r="22" spans="1:9" x14ac:dyDescent="0.2">
      <c r="B22" s="2"/>
      <c r="C22" s="2"/>
      <c r="D22" s="2"/>
      <c r="E22" s="2"/>
      <c r="F22" s="2"/>
      <c r="G22" s="2"/>
      <c r="H22" s="2"/>
      <c r="I22" s="2"/>
    </row>
    <row r="23" spans="1:9" x14ac:dyDescent="0.2">
      <c r="B23" s="2"/>
      <c r="C23" s="2"/>
      <c r="D23" s="2"/>
      <c r="E23" s="2"/>
      <c r="F23" s="2"/>
      <c r="G23" s="2"/>
      <c r="H23" s="2"/>
      <c r="I23" s="2"/>
    </row>
    <row r="24" spans="1:9" x14ac:dyDescent="0.2">
      <c r="B24" s="2"/>
      <c r="C24" s="2"/>
      <c r="D24" s="2"/>
      <c r="E24" s="2"/>
      <c r="F24" s="2"/>
      <c r="G24" s="2"/>
      <c r="H24" s="2"/>
      <c r="I24" s="2"/>
    </row>
  </sheetData>
  <mergeCells count="3">
    <mergeCell ref="A5:I5"/>
    <mergeCell ref="A9:I9"/>
    <mergeCell ref="A3:I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N15"/>
  <sheetViews>
    <sheetView zoomScaleNormal="100" workbookViewId="0">
      <selection activeCell="J11" sqref="J11"/>
    </sheetView>
  </sheetViews>
  <sheetFormatPr defaultRowHeight="14.25" x14ac:dyDescent="0.2"/>
  <cols>
    <col min="1" max="1" width="24.21875" customWidth="1"/>
    <col min="2" max="9" width="15.44140625" customWidth="1"/>
  </cols>
  <sheetData>
    <row r="3" spans="1:14" ht="24.95" customHeight="1" x14ac:dyDescent="0.2">
      <c r="A3" s="125" t="s">
        <v>179</v>
      </c>
      <c r="B3" s="125"/>
      <c r="C3" s="125"/>
      <c r="D3" s="125"/>
      <c r="E3" s="125"/>
      <c r="F3" s="125"/>
      <c r="G3" s="125"/>
      <c r="H3" s="125"/>
      <c r="I3" s="125"/>
    </row>
    <row r="4" spans="1:14" ht="20.100000000000001" customHeight="1" x14ac:dyDescent="0.2">
      <c r="A4" s="61" t="s">
        <v>54</v>
      </c>
      <c r="B4" s="61">
        <v>2015</v>
      </c>
      <c r="C4" s="61">
        <v>2016</v>
      </c>
      <c r="D4" s="61">
        <v>2017</v>
      </c>
      <c r="E4" s="61">
        <v>2018</v>
      </c>
      <c r="F4" s="61">
        <v>2019</v>
      </c>
      <c r="G4" s="61">
        <v>2020</v>
      </c>
      <c r="H4" s="61">
        <v>2021</v>
      </c>
      <c r="I4" s="61">
        <v>2022</v>
      </c>
    </row>
    <row r="5" spans="1:14" ht="15" customHeight="1" x14ac:dyDescent="0.2">
      <c r="A5" s="61" t="s">
        <v>16</v>
      </c>
      <c r="B5" s="58">
        <v>2621</v>
      </c>
      <c r="C5" s="58">
        <v>2684</v>
      </c>
      <c r="D5" s="58">
        <v>2131</v>
      </c>
      <c r="E5" s="58">
        <v>3056</v>
      </c>
      <c r="F5" s="58">
        <v>2469</v>
      </c>
      <c r="G5" s="58">
        <v>2201</v>
      </c>
      <c r="H5" s="58">
        <v>2047</v>
      </c>
      <c r="I5" s="58">
        <v>1888</v>
      </c>
    </row>
    <row r="6" spans="1:14" ht="15" customHeight="1" x14ac:dyDescent="0.2">
      <c r="A6" s="61" t="s">
        <v>181</v>
      </c>
      <c r="B6" s="60">
        <v>13974412.75999999</v>
      </c>
      <c r="C6" s="60">
        <v>15614033.140000002</v>
      </c>
      <c r="D6" s="60">
        <v>13464463.62999998</v>
      </c>
      <c r="E6" s="60">
        <v>17829635.156298991</v>
      </c>
      <c r="F6" s="60">
        <v>12873601.139999995</v>
      </c>
      <c r="G6" s="60">
        <v>17930309.439999986</v>
      </c>
      <c r="H6" s="60">
        <v>10518740.870000008</v>
      </c>
      <c r="I6" s="60">
        <v>15267983.369999992</v>
      </c>
      <c r="K6" s="122"/>
      <c r="L6" s="122"/>
      <c r="M6" s="122"/>
      <c r="N6" s="122"/>
    </row>
    <row r="7" spans="1:14" ht="15" customHeight="1" x14ac:dyDescent="0.2">
      <c r="A7" s="61" t="s">
        <v>182</v>
      </c>
      <c r="B7" s="58">
        <v>5267239.2200000035</v>
      </c>
      <c r="C7" s="58">
        <v>6242639.190000006</v>
      </c>
      <c r="D7" s="58">
        <v>4545902.5100000007</v>
      </c>
      <c r="E7" s="58">
        <v>5258481.9059999986</v>
      </c>
      <c r="F7" s="58">
        <v>3024000.7200000021</v>
      </c>
      <c r="G7" s="58">
        <v>3956822.7299999986</v>
      </c>
      <c r="H7" s="58">
        <v>2102767.3295979998</v>
      </c>
      <c r="I7" s="58">
        <v>2152721.1399999992</v>
      </c>
      <c r="K7" s="122"/>
      <c r="L7" s="122"/>
      <c r="M7" s="122"/>
      <c r="N7" s="122"/>
    </row>
    <row r="8" spans="1:14" ht="15" customHeight="1" x14ac:dyDescent="0.2">
      <c r="A8" s="61" t="s">
        <v>183</v>
      </c>
      <c r="B8" s="60">
        <v>467490.9900000004</v>
      </c>
      <c r="C8" s="60">
        <v>-44041.079999999478</v>
      </c>
      <c r="D8" s="60">
        <v>-87794.649999999849</v>
      </c>
      <c r="E8" s="60">
        <v>822788.7099999981</v>
      </c>
      <c r="F8" s="60">
        <v>484693.80349899974</v>
      </c>
      <c r="G8" s="60">
        <v>717112.10249999992</v>
      </c>
      <c r="H8" s="60">
        <v>-117761.59850200005</v>
      </c>
      <c r="I8" s="60">
        <v>394316.88999999984</v>
      </c>
      <c r="K8" s="122"/>
      <c r="L8" s="122"/>
      <c r="M8" s="122"/>
      <c r="N8" s="122"/>
    </row>
    <row r="9" spans="1:14" ht="15" customHeight="1" x14ac:dyDescent="0.2">
      <c r="A9" s="61" t="s">
        <v>180</v>
      </c>
      <c r="B9" s="58">
        <v>19709142.969999984</v>
      </c>
      <c r="C9" s="58">
        <v>21812631.25000003</v>
      </c>
      <c r="D9" s="58">
        <v>17922571.489999983</v>
      </c>
      <c r="E9" s="58">
        <v>23910904.772298992</v>
      </c>
      <c r="F9" s="58">
        <v>16382295.673499003</v>
      </c>
      <c r="G9" s="58">
        <v>22604244.272499975</v>
      </c>
      <c r="H9" s="58">
        <v>12503746.601096001</v>
      </c>
      <c r="I9" s="58">
        <v>17815021.400000028</v>
      </c>
      <c r="K9" s="122"/>
      <c r="L9" s="122"/>
      <c r="M9" s="122"/>
      <c r="N9" s="122"/>
    </row>
    <row r="11" spans="1:14" x14ac:dyDescent="0.2">
      <c r="B11" s="22"/>
      <c r="C11" s="22"/>
      <c r="D11" s="22"/>
      <c r="E11" s="22"/>
      <c r="F11" s="22"/>
      <c r="G11" s="22"/>
    </row>
    <row r="12" spans="1:14" x14ac:dyDescent="0.2">
      <c r="B12" s="22"/>
      <c r="C12" s="22"/>
      <c r="D12" s="22"/>
      <c r="E12" s="22"/>
      <c r="F12" s="22"/>
      <c r="G12" s="22"/>
      <c r="H12" s="22"/>
      <c r="I12" s="22"/>
    </row>
    <row r="13" spans="1:14" x14ac:dyDescent="0.2">
      <c r="A13" t="s">
        <v>166</v>
      </c>
      <c r="B13" s="22"/>
      <c r="C13" s="22"/>
      <c r="D13" s="22"/>
      <c r="E13" s="22"/>
      <c r="F13" s="22"/>
      <c r="G13" s="22"/>
      <c r="H13" s="22"/>
      <c r="I13" s="22"/>
    </row>
    <row r="14" spans="1:14" x14ac:dyDescent="0.2">
      <c r="B14" s="22"/>
      <c r="C14" s="22"/>
      <c r="D14" s="22"/>
      <c r="E14" s="22"/>
      <c r="F14" s="22"/>
      <c r="G14" s="22"/>
      <c r="H14" s="22"/>
      <c r="I14" s="22"/>
    </row>
    <row r="15" spans="1:14" x14ac:dyDescent="0.2">
      <c r="B15" s="22"/>
      <c r="C15" s="22"/>
      <c r="D15" s="22"/>
      <c r="E15" s="22"/>
      <c r="F15" s="22"/>
      <c r="G15" s="22"/>
      <c r="H15" s="22"/>
      <c r="I15" s="22"/>
    </row>
  </sheetData>
  <mergeCells count="1">
    <mergeCell ref="A3:I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H39"/>
  <sheetViews>
    <sheetView workbookViewId="0">
      <selection activeCell="B22" sqref="B22"/>
    </sheetView>
  </sheetViews>
  <sheetFormatPr defaultRowHeight="14.25" x14ac:dyDescent="0.2"/>
  <cols>
    <col min="1" max="4" width="39.44140625" customWidth="1"/>
  </cols>
  <sheetData>
    <row r="3" spans="1:8" ht="24.95" customHeight="1" x14ac:dyDescent="0.2">
      <c r="A3" s="125" t="s">
        <v>249</v>
      </c>
      <c r="B3" s="125"/>
      <c r="C3" s="125"/>
      <c r="D3" s="125"/>
    </row>
    <row r="4" spans="1:8" ht="20.100000000000001" customHeight="1" x14ac:dyDescent="0.2">
      <c r="A4" s="61" t="s">
        <v>9</v>
      </c>
      <c r="B4" s="61" t="s">
        <v>9</v>
      </c>
      <c r="C4" s="61" t="s">
        <v>11</v>
      </c>
      <c r="D4" s="61" t="s">
        <v>10</v>
      </c>
    </row>
    <row r="5" spans="1:8" ht="15" customHeight="1" x14ac:dyDescent="0.2">
      <c r="A5" s="43" t="s">
        <v>184</v>
      </c>
      <c r="B5" s="58">
        <v>760</v>
      </c>
      <c r="C5" s="58">
        <v>396</v>
      </c>
      <c r="D5" s="58">
        <v>1219</v>
      </c>
      <c r="F5" s="2"/>
      <c r="G5" s="2"/>
      <c r="H5" s="2"/>
    </row>
    <row r="6" spans="1:8" ht="15" customHeight="1" x14ac:dyDescent="0.2">
      <c r="A6" s="47" t="s">
        <v>185</v>
      </c>
      <c r="B6" s="60">
        <v>817</v>
      </c>
      <c r="C6" s="60">
        <v>371</v>
      </c>
      <c r="D6" s="60">
        <v>1347</v>
      </c>
      <c r="F6" s="2"/>
      <c r="G6" s="2"/>
      <c r="H6" s="2"/>
    </row>
    <row r="7" spans="1:8" ht="15" customHeight="1" x14ac:dyDescent="0.2">
      <c r="A7" s="43" t="s">
        <v>186</v>
      </c>
      <c r="B7" s="58">
        <v>724</v>
      </c>
      <c r="C7" s="58">
        <v>432</v>
      </c>
      <c r="D7" s="58">
        <v>1286</v>
      </c>
      <c r="F7" s="2"/>
      <c r="G7" s="2"/>
      <c r="H7" s="2"/>
    </row>
    <row r="8" spans="1:8" ht="15" customHeight="1" x14ac:dyDescent="0.2">
      <c r="A8" s="47" t="s">
        <v>187</v>
      </c>
      <c r="B8" s="60">
        <v>796</v>
      </c>
      <c r="C8" s="60">
        <v>415</v>
      </c>
      <c r="D8" s="60">
        <v>1460</v>
      </c>
      <c r="F8" s="2"/>
      <c r="G8" s="2"/>
      <c r="H8" s="2"/>
    </row>
    <row r="9" spans="1:8" ht="15" customHeight="1" x14ac:dyDescent="0.2">
      <c r="A9" s="43" t="s">
        <v>188</v>
      </c>
      <c r="B9" s="58">
        <v>665</v>
      </c>
      <c r="C9" s="58">
        <v>372</v>
      </c>
      <c r="D9" s="58">
        <v>1446</v>
      </c>
      <c r="F9" s="2"/>
      <c r="G9" s="2"/>
      <c r="H9" s="2"/>
    </row>
    <row r="10" spans="1:8" ht="15" customHeight="1" x14ac:dyDescent="0.2">
      <c r="A10" s="47" t="s">
        <v>189</v>
      </c>
      <c r="B10" s="60">
        <v>639</v>
      </c>
      <c r="C10" s="60">
        <v>385</v>
      </c>
      <c r="D10" s="60">
        <v>1394</v>
      </c>
      <c r="F10" s="2"/>
      <c r="G10" s="2"/>
      <c r="H10" s="2"/>
    </row>
    <row r="11" spans="1:8" ht="15" customHeight="1" x14ac:dyDescent="0.2">
      <c r="A11" s="43" t="s">
        <v>190</v>
      </c>
      <c r="B11" s="58">
        <v>664</v>
      </c>
      <c r="C11" s="58">
        <v>417</v>
      </c>
      <c r="D11" s="58">
        <v>1333</v>
      </c>
      <c r="F11" s="2"/>
      <c r="G11" s="2"/>
      <c r="H11" s="2"/>
    </row>
    <row r="12" spans="1:8" ht="15" customHeight="1" x14ac:dyDescent="0.2">
      <c r="A12" s="47" t="s">
        <v>191</v>
      </c>
      <c r="B12" s="60">
        <v>620</v>
      </c>
      <c r="C12" s="60">
        <v>428</v>
      </c>
      <c r="D12" s="60">
        <v>1313</v>
      </c>
      <c r="F12" s="2"/>
      <c r="G12" s="2"/>
      <c r="H12" s="2"/>
    </row>
    <row r="13" spans="1:8" ht="15" customHeight="1" x14ac:dyDescent="0.2">
      <c r="A13" s="43" t="s">
        <v>192</v>
      </c>
      <c r="B13" s="58">
        <v>558</v>
      </c>
      <c r="C13" s="58">
        <v>329</v>
      </c>
      <c r="D13" s="58">
        <v>1471</v>
      </c>
      <c r="F13" s="2"/>
      <c r="G13" s="2"/>
      <c r="H13" s="2"/>
    </row>
    <row r="14" spans="1:8" ht="15" customHeight="1" x14ac:dyDescent="0.2">
      <c r="A14" s="47" t="s">
        <v>193</v>
      </c>
      <c r="B14" s="60">
        <v>641</v>
      </c>
      <c r="C14" s="60">
        <v>308</v>
      </c>
      <c r="D14" s="60">
        <v>1330</v>
      </c>
      <c r="F14" s="2"/>
      <c r="G14" s="2"/>
      <c r="H14" s="2"/>
    </row>
    <row r="15" spans="1:8" ht="15" customHeight="1" x14ac:dyDescent="0.2">
      <c r="A15" s="43" t="s">
        <v>194</v>
      </c>
      <c r="B15" s="58">
        <v>507</v>
      </c>
      <c r="C15" s="58">
        <v>273</v>
      </c>
      <c r="D15" s="58">
        <v>1365</v>
      </c>
      <c r="F15" s="2"/>
      <c r="G15" s="2"/>
      <c r="H15" s="2"/>
    </row>
    <row r="16" spans="1:8" ht="15" customHeight="1" x14ac:dyDescent="0.2">
      <c r="A16" s="47" t="s">
        <v>195</v>
      </c>
      <c r="B16" s="60">
        <v>505</v>
      </c>
      <c r="C16" s="60">
        <v>232</v>
      </c>
      <c r="D16" s="60">
        <v>1235</v>
      </c>
      <c r="F16" s="2"/>
      <c r="G16" s="2"/>
      <c r="H16" s="2"/>
    </row>
    <row r="17" spans="1:8" ht="15" customHeight="1" x14ac:dyDescent="0.2">
      <c r="A17" s="43" t="s">
        <v>196</v>
      </c>
      <c r="B17" s="58">
        <v>456</v>
      </c>
      <c r="C17" s="58">
        <v>216</v>
      </c>
      <c r="D17" s="58">
        <v>1281</v>
      </c>
      <c r="F17" s="2"/>
      <c r="G17" s="2"/>
      <c r="H17" s="2"/>
    </row>
    <row r="18" spans="1:8" ht="15" customHeight="1" x14ac:dyDescent="0.2">
      <c r="A18" s="47" t="s">
        <v>197</v>
      </c>
      <c r="B18" s="60">
        <v>368</v>
      </c>
      <c r="C18" s="60">
        <v>179</v>
      </c>
      <c r="D18" s="60">
        <v>1240</v>
      </c>
      <c r="F18" s="2"/>
      <c r="G18" s="2"/>
      <c r="H18" s="2"/>
    </row>
    <row r="19" spans="1:8" ht="15" customHeight="1" x14ac:dyDescent="0.2">
      <c r="A19" s="43" t="s">
        <v>198</v>
      </c>
      <c r="B19" s="58">
        <v>298</v>
      </c>
      <c r="C19" s="58">
        <v>200</v>
      </c>
      <c r="D19" s="58">
        <v>1256</v>
      </c>
      <c r="F19" s="2"/>
      <c r="G19" s="2"/>
      <c r="H19" s="2"/>
    </row>
    <row r="20" spans="1:8" ht="15" customHeight="1" x14ac:dyDescent="0.2">
      <c r="A20" s="47" t="s">
        <v>199</v>
      </c>
      <c r="B20" s="60">
        <v>315</v>
      </c>
      <c r="C20" s="60">
        <v>241</v>
      </c>
      <c r="D20" s="60">
        <v>1285</v>
      </c>
      <c r="F20" s="2"/>
      <c r="G20" s="2"/>
      <c r="H20" s="2"/>
    </row>
    <row r="24" spans="1:8" x14ac:dyDescent="0.2">
      <c r="A24" t="s">
        <v>166</v>
      </c>
      <c r="B24" s="11"/>
      <c r="C24" s="11"/>
      <c r="D24" s="11"/>
    </row>
    <row r="25" spans="1:8" x14ac:dyDescent="0.2">
      <c r="B25" s="11"/>
      <c r="C25" s="11"/>
      <c r="D25" s="11"/>
    </row>
    <row r="26" spans="1:8" x14ac:dyDescent="0.2">
      <c r="B26" s="11"/>
      <c r="C26" s="11"/>
      <c r="D26" s="11"/>
    </row>
    <row r="27" spans="1:8" x14ac:dyDescent="0.2">
      <c r="B27" s="11"/>
      <c r="C27" s="11"/>
      <c r="D27" s="11"/>
    </row>
    <row r="28" spans="1:8" x14ac:dyDescent="0.2">
      <c r="B28" s="11"/>
      <c r="C28" s="11"/>
      <c r="D28" s="11"/>
    </row>
    <row r="29" spans="1:8" x14ac:dyDescent="0.2">
      <c r="B29" s="11"/>
      <c r="C29" s="11"/>
      <c r="D29" s="11"/>
    </row>
    <row r="30" spans="1:8" x14ac:dyDescent="0.2">
      <c r="B30" s="11"/>
      <c r="C30" s="11"/>
      <c r="D30" s="11"/>
    </row>
    <row r="31" spans="1:8" x14ac:dyDescent="0.2">
      <c r="B31" s="11"/>
      <c r="C31" s="11"/>
      <c r="D31" s="11"/>
    </row>
    <row r="32" spans="1:8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C34" s="11"/>
      <c r="D34" s="11"/>
    </row>
    <row r="35" spans="2:4" x14ac:dyDescent="0.2">
      <c r="B35" s="11"/>
      <c r="C35" s="11"/>
      <c r="D35" s="11"/>
    </row>
    <row r="36" spans="2:4" x14ac:dyDescent="0.2">
      <c r="B36" s="11"/>
      <c r="C36" s="11"/>
      <c r="D36" s="11"/>
    </row>
    <row r="37" spans="2:4" x14ac:dyDescent="0.2">
      <c r="B37" s="11"/>
      <c r="C37" s="11"/>
      <c r="D37" s="11"/>
    </row>
    <row r="38" spans="2:4" x14ac:dyDescent="0.2">
      <c r="B38" s="11"/>
      <c r="C38" s="11"/>
      <c r="D38" s="11"/>
    </row>
    <row r="39" spans="2:4" x14ac:dyDescent="0.2">
      <c r="B39" s="11"/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M40"/>
  <sheetViews>
    <sheetView zoomScaleNormal="100" workbookViewId="0">
      <selection activeCell="M20" sqref="M20"/>
    </sheetView>
  </sheetViews>
  <sheetFormatPr defaultRowHeight="14.25" x14ac:dyDescent="0.2"/>
  <cols>
    <col min="1" max="2" width="25.77734375" customWidth="1"/>
    <col min="3" max="8" width="15.77734375" customWidth="1"/>
    <col min="9" max="9" width="12.109375" customWidth="1"/>
    <col min="10" max="10" width="12.33203125" bestFit="1" customWidth="1"/>
    <col min="12" max="12" width="11" bestFit="1" customWidth="1"/>
  </cols>
  <sheetData>
    <row r="3" spans="1:11" ht="24.95" customHeight="1" x14ac:dyDescent="0.2">
      <c r="A3" s="125" t="s">
        <v>155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20.100000000000001" customHeight="1" x14ac:dyDescent="0.2">
      <c r="A4" s="61" t="s">
        <v>6</v>
      </c>
      <c r="B4" s="24" t="s">
        <v>56</v>
      </c>
      <c r="C4" s="24">
        <v>2015</v>
      </c>
      <c r="D4" s="24">
        <v>2016</v>
      </c>
      <c r="E4" s="24">
        <v>2017</v>
      </c>
      <c r="F4" s="24">
        <v>2018</v>
      </c>
      <c r="G4" s="24">
        <v>2019</v>
      </c>
      <c r="H4" s="24">
        <v>2020</v>
      </c>
      <c r="I4" s="24">
        <v>2021</v>
      </c>
      <c r="J4" s="24">
        <v>2022</v>
      </c>
    </row>
    <row r="5" spans="1:11" ht="15" customHeight="1" x14ac:dyDescent="0.2">
      <c r="A5" s="124" t="s">
        <v>4</v>
      </c>
      <c r="B5" s="57" t="s">
        <v>9</v>
      </c>
      <c r="C5" s="58">
        <v>691</v>
      </c>
      <c r="D5" s="58">
        <v>600</v>
      </c>
      <c r="E5" s="58">
        <v>507</v>
      </c>
      <c r="F5" s="58">
        <v>539</v>
      </c>
      <c r="G5" s="58">
        <v>438</v>
      </c>
      <c r="H5" s="58">
        <v>447</v>
      </c>
      <c r="I5" s="58">
        <v>306</v>
      </c>
      <c r="J5" s="58">
        <v>269</v>
      </c>
    </row>
    <row r="6" spans="1:11" ht="15" customHeight="1" x14ac:dyDescent="0.2">
      <c r="A6" s="124"/>
      <c r="B6" s="59" t="s">
        <v>11</v>
      </c>
      <c r="C6" s="60">
        <v>230</v>
      </c>
      <c r="D6" s="60">
        <v>238</v>
      </c>
      <c r="E6" s="60">
        <v>254</v>
      </c>
      <c r="F6" s="60">
        <v>294</v>
      </c>
      <c r="G6" s="60">
        <v>250</v>
      </c>
      <c r="H6" s="60">
        <v>201</v>
      </c>
      <c r="I6" s="60">
        <v>145</v>
      </c>
      <c r="J6" s="60">
        <v>159</v>
      </c>
    </row>
    <row r="7" spans="1:11" ht="15" customHeight="1" x14ac:dyDescent="0.2">
      <c r="A7" s="124"/>
      <c r="B7" s="57" t="s">
        <v>10</v>
      </c>
      <c r="C7" s="58">
        <v>984</v>
      </c>
      <c r="D7" s="58">
        <v>1001</v>
      </c>
      <c r="E7" s="58">
        <v>1125</v>
      </c>
      <c r="F7" s="58">
        <v>1040</v>
      </c>
      <c r="G7" s="58">
        <v>1098</v>
      </c>
      <c r="H7" s="58">
        <v>1037</v>
      </c>
      <c r="I7" s="58">
        <v>1018</v>
      </c>
      <c r="J7" s="58">
        <v>946</v>
      </c>
    </row>
    <row r="8" spans="1:11" ht="15" customHeight="1" x14ac:dyDescent="0.2">
      <c r="A8" s="124" t="s">
        <v>5</v>
      </c>
      <c r="B8" s="59" t="s">
        <v>9</v>
      </c>
      <c r="C8" s="60">
        <v>886</v>
      </c>
      <c r="D8" s="60">
        <v>920</v>
      </c>
      <c r="E8" s="60">
        <v>797</v>
      </c>
      <c r="F8" s="60">
        <v>745</v>
      </c>
      <c r="G8" s="60">
        <v>761</v>
      </c>
      <c r="H8" s="60">
        <v>565</v>
      </c>
      <c r="I8" s="60">
        <v>518</v>
      </c>
      <c r="J8" s="60">
        <v>344</v>
      </c>
    </row>
    <row r="9" spans="1:11" ht="15" customHeight="1" x14ac:dyDescent="0.2">
      <c r="A9" s="124"/>
      <c r="B9" s="57" t="s">
        <v>11</v>
      </c>
      <c r="C9" s="58">
        <v>537</v>
      </c>
      <c r="D9" s="58">
        <v>609</v>
      </c>
      <c r="E9" s="58">
        <v>503</v>
      </c>
      <c r="F9" s="58">
        <v>551</v>
      </c>
      <c r="G9" s="58">
        <v>387</v>
      </c>
      <c r="H9" s="58">
        <v>304</v>
      </c>
      <c r="I9" s="58">
        <v>250</v>
      </c>
      <c r="J9" s="58">
        <v>282</v>
      </c>
    </row>
    <row r="10" spans="1:11" ht="15" customHeight="1" x14ac:dyDescent="0.2">
      <c r="A10" s="124"/>
      <c r="B10" s="59" t="s">
        <v>10</v>
      </c>
      <c r="C10" s="60">
        <v>1582</v>
      </c>
      <c r="D10" s="60">
        <v>1745</v>
      </c>
      <c r="E10" s="60">
        <v>1715</v>
      </c>
      <c r="F10" s="60">
        <v>1606</v>
      </c>
      <c r="G10" s="60">
        <v>1703</v>
      </c>
      <c r="H10" s="60">
        <v>1563</v>
      </c>
      <c r="I10" s="60">
        <v>1503</v>
      </c>
      <c r="J10" s="60">
        <v>1595</v>
      </c>
      <c r="K10" s="6"/>
    </row>
    <row r="11" spans="1:11" x14ac:dyDescent="0.2">
      <c r="C11" s="20"/>
      <c r="D11" s="20"/>
      <c r="E11" s="20"/>
      <c r="F11" s="20"/>
      <c r="G11" s="20"/>
      <c r="H11" s="20"/>
    </row>
    <row r="12" spans="1:11" x14ac:dyDescent="0.2">
      <c r="C12" s="11"/>
      <c r="D12" s="11"/>
      <c r="E12" s="11"/>
      <c r="F12" s="11"/>
      <c r="G12" s="11"/>
    </row>
    <row r="13" spans="1:11" x14ac:dyDescent="0.2">
      <c r="C13" s="11"/>
      <c r="D13" s="11"/>
      <c r="E13" s="11"/>
      <c r="F13" s="11"/>
      <c r="G13" s="11"/>
    </row>
    <row r="15" spans="1:11" ht="24.95" customHeight="1" x14ac:dyDescent="0.2">
      <c r="A15" s="125" t="s">
        <v>156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1" ht="20.100000000000001" customHeight="1" x14ac:dyDescent="0.2">
      <c r="A16" s="61" t="s">
        <v>6</v>
      </c>
      <c r="B16" s="24" t="s">
        <v>56</v>
      </c>
      <c r="C16" s="24">
        <v>2015</v>
      </c>
      <c r="D16" s="24">
        <v>2016</v>
      </c>
      <c r="E16" s="24">
        <v>2017</v>
      </c>
      <c r="F16" s="24">
        <v>2018</v>
      </c>
      <c r="G16" s="24">
        <v>2019</v>
      </c>
      <c r="H16" s="24">
        <v>2020</v>
      </c>
      <c r="I16" s="24">
        <v>2021</v>
      </c>
      <c r="J16" s="24">
        <v>2022</v>
      </c>
    </row>
    <row r="17" spans="1:13" ht="15" customHeight="1" x14ac:dyDescent="0.2">
      <c r="A17" s="124" t="s">
        <v>4</v>
      </c>
      <c r="B17" s="57" t="s">
        <v>9</v>
      </c>
      <c r="C17" s="58">
        <v>18263407.710000016</v>
      </c>
      <c r="D17" s="58">
        <v>15206694.259999998</v>
      </c>
      <c r="E17" s="58">
        <v>15139516.920000006</v>
      </c>
      <c r="F17" s="58">
        <v>16791317.019002005</v>
      </c>
      <c r="G17" s="58">
        <v>12575415.470000003</v>
      </c>
      <c r="H17" s="58">
        <v>14837553.755890997</v>
      </c>
      <c r="I17" s="58">
        <v>9262806.8800000027</v>
      </c>
      <c r="J17" s="58">
        <v>8692272.0599999987</v>
      </c>
      <c r="L17" s="6"/>
      <c r="M17" s="12"/>
    </row>
    <row r="18" spans="1:13" ht="15" customHeight="1" x14ac:dyDescent="0.2">
      <c r="A18" s="124"/>
      <c r="B18" s="59" t="s">
        <v>11</v>
      </c>
      <c r="C18" s="60">
        <v>8843237.1099999957</v>
      </c>
      <c r="D18" s="60">
        <v>9535323.7999999989</v>
      </c>
      <c r="E18" s="60">
        <v>10238494.9</v>
      </c>
      <c r="F18" s="60">
        <v>11401185.600000003</v>
      </c>
      <c r="G18" s="60">
        <v>8128180.4599999953</v>
      </c>
      <c r="H18" s="60">
        <v>8297272.1000000024</v>
      </c>
      <c r="I18" s="60">
        <v>4897101.7</v>
      </c>
      <c r="J18" s="60">
        <v>4544835.51</v>
      </c>
      <c r="L18" s="6"/>
      <c r="M18" s="12"/>
    </row>
    <row r="19" spans="1:13" ht="15" customHeight="1" x14ac:dyDescent="0.2">
      <c r="A19" s="124"/>
      <c r="B19" s="57" t="s">
        <v>10</v>
      </c>
      <c r="C19" s="58">
        <v>99848520.019999966</v>
      </c>
      <c r="D19" s="58">
        <v>97271673.726299897</v>
      </c>
      <c r="E19" s="58">
        <v>126432362.97780015</v>
      </c>
      <c r="F19" s="58">
        <v>116429313.82000022</v>
      </c>
      <c r="G19" s="58">
        <v>127226740.78999999</v>
      </c>
      <c r="H19" s="58">
        <v>120324764.37439893</v>
      </c>
      <c r="I19" s="58">
        <v>122377607.43000002</v>
      </c>
      <c r="J19" s="58">
        <v>105653063.00129001</v>
      </c>
      <c r="L19" s="6"/>
      <c r="M19" s="12"/>
    </row>
    <row r="20" spans="1:13" ht="15" customHeight="1" x14ac:dyDescent="0.2">
      <c r="A20" s="124" t="s">
        <v>5</v>
      </c>
      <c r="B20" s="59" t="s">
        <v>9</v>
      </c>
      <c r="C20" s="60">
        <v>18056541.159999996</v>
      </c>
      <c r="D20" s="60">
        <v>18171972.939999998</v>
      </c>
      <c r="E20" s="60">
        <v>15746095.170000015</v>
      </c>
      <c r="F20" s="60">
        <v>15016354.200000001</v>
      </c>
      <c r="G20" s="60">
        <v>17139942.719999984</v>
      </c>
      <c r="H20" s="60">
        <v>12669404.679999992</v>
      </c>
      <c r="I20" s="60">
        <v>11571044.218694994</v>
      </c>
      <c r="J20" s="60">
        <v>6258447.7259979984</v>
      </c>
      <c r="L20" s="6"/>
      <c r="M20" s="2"/>
    </row>
    <row r="21" spans="1:13" ht="15" customHeight="1" x14ac:dyDescent="0.2">
      <c r="A21" s="124"/>
      <c r="B21" s="57" t="s">
        <v>11</v>
      </c>
      <c r="C21" s="58">
        <v>15380386.510000005</v>
      </c>
      <c r="D21" s="58">
        <v>17788929.660000004</v>
      </c>
      <c r="E21" s="58">
        <v>15474810.750000007</v>
      </c>
      <c r="F21" s="58">
        <v>17006049.650000002</v>
      </c>
      <c r="G21" s="58">
        <v>11608257.819750007</v>
      </c>
      <c r="H21" s="58">
        <v>9864250.3499999996</v>
      </c>
      <c r="I21" s="58">
        <v>6866591.7699999986</v>
      </c>
      <c r="J21" s="58">
        <v>6961078.4900000012</v>
      </c>
      <c r="L21" s="6"/>
      <c r="M21" s="2"/>
    </row>
    <row r="22" spans="1:13" ht="15" customHeight="1" x14ac:dyDescent="0.2">
      <c r="A22" s="124"/>
      <c r="B22" s="59" t="s">
        <v>10</v>
      </c>
      <c r="C22" s="60">
        <v>95414244.609999895</v>
      </c>
      <c r="D22" s="60">
        <v>125631661.81000008</v>
      </c>
      <c r="E22" s="60">
        <v>107317030.05660009</v>
      </c>
      <c r="F22" s="60">
        <v>105154279.14019881</v>
      </c>
      <c r="G22" s="60">
        <v>104961468.14999996</v>
      </c>
      <c r="H22" s="60">
        <v>105347827.78319904</v>
      </c>
      <c r="I22" s="60">
        <v>94850602.402401969</v>
      </c>
      <c r="J22" s="60">
        <v>106812845.39899802</v>
      </c>
      <c r="L22" s="6"/>
      <c r="M22" s="2"/>
    </row>
    <row r="23" spans="1:13" x14ac:dyDescent="0.2">
      <c r="C23" s="11"/>
      <c r="D23" s="20"/>
      <c r="E23" s="20"/>
      <c r="F23" s="20"/>
      <c r="G23" s="20"/>
      <c r="H23" s="20"/>
    </row>
    <row r="24" spans="1:13" x14ac:dyDescent="0.2">
      <c r="C24" s="11"/>
      <c r="D24" s="11"/>
      <c r="E24" s="11"/>
      <c r="F24" s="11"/>
      <c r="G24" s="11"/>
    </row>
    <row r="25" spans="1:13" x14ac:dyDescent="0.2">
      <c r="C25" s="14"/>
      <c r="D25" s="14"/>
      <c r="E25" s="14"/>
      <c r="F25" s="14"/>
      <c r="G25" s="14"/>
      <c r="H25" s="14"/>
      <c r="I25" s="14"/>
      <c r="J25" s="14"/>
    </row>
    <row r="26" spans="1:13" x14ac:dyDescent="0.2">
      <c r="A26" t="s">
        <v>166</v>
      </c>
      <c r="C26" s="6"/>
      <c r="D26" s="6"/>
      <c r="E26" s="6"/>
      <c r="F26" s="6"/>
      <c r="G26" s="6"/>
      <c r="H26" s="6"/>
      <c r="I26" s="6"/>
      <c r="J26" s="6"/>
    </row>
    <row r="27" spans="1:13" x14ac:dyDescent="0.2">
      <c r="C27" s="6"/>
      <c r="D27" s="6"/>
      <c r="E27" s="6"/>
      <c r="F27" s="6"/>
      <c r="G27" s="6"/>
      <c r="H27" s="6"/>
      <c r="I27" s="6"/>
      <c r="J27" s="6"/>
    </row>
    <row r="28" spans="1:13" x14ac:dyDescent="0.2">
      <c r="B28" s="2"/>
      <c r="C28" s="2"/>
      <c r="D28" s="2"/>
      <c r="E28" s="2"/>
      <c r="F28" s="2"/>
      <c r="G28" s="2"/>
      <c r="H28" s="2"/>
      <c r="I28" s="2"/>
      <c r="J28" s="6"/>
    </row>
    <row r="29" spans="1:13" x14ac:dyDescent="0.2">
      <c r="B29" s="2"/>
      <c r="C29" s="2"/>
      <c r="D29" s="2"/>
      <c r="E29" s="2"/>
      <c r="F29" s="2"/>
      <c r="G29" s="2"/>
      <c r="H29" s="2"/>
      <c r="I29" s="2"/>
      <c r="J29" s="11"/>
    </row>
    <row r="30" spans="1:13" x14ac:dyDescent="0.2">
      <c r="B30" s="2"/>
      <c r="C30" s="2"/>
      <c r="D30" s="2"/>
      <c r="E30" s="2"/>
      <c r="F30" s="2"/>
      <c r="G30" s="2"/>
      <c r="H30" s="2"/>
      <c r="I30" s="2"/>
      <c r="J30" s="11"/>
    </row>
    <row r="31" spans="1:13" x14ac:dyDescent="0.2">
      <c r="C31" s="11"/>
      <c r="D31" s="11"/>
      <c r="E31" s="11"/>
      <c r="F31" s="11"/>
      <c r="G31" s="11"/>
      <c r="H31" s="11"/>
      <c r="I31" s="11"/>
      <c r="J31" s="11"/>
    </row>
    <row r="32" spans="1:13" x14ac:dyDescent="0.2">
      <c r="C32" s="11"/>
      <c r="D32" s="11"/>
      <c r="E32" s="11"/>
      <c r="F32" s="11"/>
      <c r="G32" s="11"/>
      <c r="H32" s="11"/>
      <c r="I32" s="17"/>
    </row>
    <row r="33" spans="3:10" x14ac:dyDescent="0.2">
      <c r="C33" s="11"/>
      <c r="D33" s="11"/>
      <c r="E33" s="11"/>
      <c r="F33" s="11"/>
      <c r="G33" s="11"/>
      <c r="H33" s="11"/>
      <c r="I33" s="17"/>
    </row>
    <row r="34" spans="3:10" x14ac:dyDescent="0.2">
      <c r="C34" s="14"/>
      <c r="D34" s="14"/>
      <c r="E34" s="14"/>
      <c r="F34" s="14"/>
      <c r="G34" s="14"/>
      <c r="H34" s="14"/>
      <c r="I34" s="14"/>
      <c r="J34" s="14"/>
    </row>
    <row r="35" spans="3:10" x14ac:dyDescent="0.2">
      <c r="C35" s="6"/>
      <c r="D35" s="6"/>
      <c r="E35" s="6"/>
      <c r="F35" s="6"/>
      <c r="G35" s="6"/>
      <c r="H35" s="6"/>
      <c r="I35" s="6"/>
      <c r="J35" s="6"/>
    </row>
    <row r="36" spans="3:10" x14ac:dyDescent="0.2">
      <c r="C36" s="6"/>
      <c r="D36" s="6"/>
      <c r="E36" s="6"/>
      <c r="F36" s="6"/>
      <c r="G36" s="6"/>
      <c r="H36" s="6"/>
      <c r="I36" s="6"/>
      <c r="J36" s="6"/>
    </row>
    <row r="37" spans="3:10" x14ac:dyDescent="0.2">
      <c r="C37" s="6"/>
      <c r="D37" s="6"/>
      <c r="E37" s="6"/>
      <c r="F37" s="6"/>
      <c r="G37" s="6"/>
      <c r="H37" s="6"/>
      <c r="I37" s="6"/>
      <c r="J37" s="6"/>
    </row>
    <row r="38" spans="3:10" x14ac:dyDescent="0.2">
      <c r="C38" s="11"/>
      <c r="D38" s="11"/>
      <c r="E38" s="11"/>
      <c r="F38" s="11"/>
      <c r="G38" s="11"/>
      <c r="H38" s="11"/>
      <c r="I38" s="11"/>
      <c r="J38" s="11"/>
    </row>
    <row r="39" spans="3:10" x14ac:dyDescent="0.2">
      <c r="C39" s="11"/>
      <c r="D39" s="11"/>
      <c r="E39" s="11"/>
      <c r="F39" s="11"/>
      <c r="G39" s="11"/>
      <c r="H39" s="11"/>
      <c r="I39" s="11"/>
      <c r="J39" s="11"/>
    </row>
    <row r="40" spans="3:10" x14ac:dyDescent="0.2">
      <c r="C40" s="11"/>
      <c r="D40" s="11"/>
      <c r="E40" s="11"/>
      <c r="F40" s="11"/>
      <c r="G40" s="11"/>
      <c r="H40" s="11"/>
      <c r="I40" s="11"/>
      <c r="J40" s="11"/>
    </row>
  </sheetData>
  <mergeCells count="6">
    <mergeCell ref="A20:A22"/>
    <mergeCell ref="A5:A7"/>
    <mergeCell ref="A8:A10"/>
    <mergeCell ref="A17:A19"/>
    <mergeCell ref="A3:J3"/>
    <mergeCell ref="A15:J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J31"/>
  <sheetViews>
    <sheetView workbookViewId="0">
      <selection activeCell="F22" sqref="F22"/>
    </sheetView>
  </sheetViews>
  <sheetFormatPr defaultRowHeight="14.25" x14ac:dyDescent="0.2"/>
  <cols>
    <col min="1" max="1" width="24.21875" customWidth="1"/>
    <col min="2" max="5" width="19.44140625" customWidth="1"/>
  </cols>
  <sheetData>
    <row r="3" spans="1:10" ht="24.95" customHeight="1" x14ac:dyDescent="0.2">
      <c r="A3" s="125" t="s">
        <v>200</v>
      </c>
      <c r="B3" s="125"/>
      <c r="C3" s="125"/>
      <c r="D3" s="125"/>
      <c r="E3" s="125"/>
    </row>
    <row r="4" spans="1:10" ht="20.100000000000001" customHeight="1" x14ac:dyDescent="0.2">
      <c r="A4" s="49" t="s">
        <v>2</v>
      </c>
      <c r="B4" s="49">
        <v>2019</v>
      </c>
      <c r="C4" s="49">
        <v>2020</v>
      </c>
      <c r="D4" s="49">
        <v>2021</v>
      </c>
      <c r="E4" s="49">
        <v>2022</v>
      </c>
    </row>
    <row r="5" spans="1:10" ht="15" customHeight="1" x14ac:dyDescent="0.2">
      <c r="A5" s="137" t="s">
        <v>177</v>
      </c>
      <c r="B5" s="137"/>
      <c r="C5" s="137"/>
      <c r="D5" s="137"/>
      <c r="E5" s="137"/>
    </row>
    <row r="6" spans="1:10" ht="15" customHeight="1" x14ac:dyDescent="0.2">
      <c r="A6" s="50" t="s">
        <v>12</v>
      </c>
      <c r="B6" s="51">
        <v>719</v>
      </c>
      <c r="C6" s="51">
        <v>602</v>
      </c>
      <c r="D6" s="51">
        <v>476</v>
      </c>
      <c r="E6" s="51">
        <v>365</v>
      </c>
      <c r="G6" s="2"/>
      <c r="H6" s="2"/>
      <c r="I6" s="2"/>
      <c r="J6" s="2"/>
    </row>
    <row r="7" spans="1:10" ht="15" customHeight="1" x14ac:dyDescent="0.2">
      <c r="A7" s="52" t="s">
        <v>11</v>
      </c>
      <c r="B7" s="53">
        <v>647</v>
      </c>
      <c r="C7" s="53">
        <v>504</v>
      </c>
      <c r="D7" s="53">
        <v>395</v>
      </c>
      <c r="E7" s="53">
        <v>431</v>
      </c>
      <c r="G7" s="2"/>
      <c r="H7" s="2"/>
      <c r="I7" s="2"/>
      <c r="J7" s="2"/>
    </row>
    <row r="8" spans="1:10" ht="15" customHeight="1" x14ac:dyDescent="0.2">
      <c r="A8" s="50" t="s">
        <v>13</v>
      </c>
      <c r="B8" s="51">
        <v>485</v>
      </c>
      <c r="C8" s="51">
        <v>430</v>
      </c>
      <c r="D8" s="51">
        <v>340</v>
      </c>
      <c r="E8" s="51">
        <v>204</v>
      </c>
      <c r="G8" s="2"/>
      <c r="H8" s="2"/>
      <c r="I8" s="2"/>
      <c r="J8" s="2"/>
    </row>
    <row r="9" spans="1:10" ht="15" customHeight="1" x14ac:dyDescent="0.2">
      <c r="A9" s="52" t="s">
        <v>14</v>
      </c>
      <c r="B9" s="53">
        <v>2784</v>
      </c>
      <c r="C9" s="53">
        <v>2529</v>
      </c>
      <c r="D9" s="53">
        <v>2453</v>
      </c>
      <c r="E9" s="53">
        <v>2517</v>
      </c>
      <c r="G9" s="2"/>
      <c r="H9" s="2"/>
      <c r="I9" s="2"/>
      <c r="J9" s="2"/>
    </row>
    <row r="10" spans="1:10" ht="15" customHeight="1" x14ac:dyDescent="0.2">
      <c r="A10" s="50" t="s">
        <v>15</v>
      </c>
      <c r="B10" s="51">
        <v>174</v>
      </c>
      <c r="C10" s="51">
        <v>188</v>
      </c>
      <c r="D10" s="51">
        <v>143</v>
      </c>
      <c r="E10" s="51">
        <v>99</v>
      </c>
      <c r="G10" s="2"/>
      <c r="H10" s="2"/>
      <c r="I10" s="2"/>
      <c r="J10" s="2"/>
    </row>
    <row r="11" spans="1:10" ht="15" customHeight="1" x14ac:dyDescent="0.2">
      <c r="A11" s="137" t="s">
        <v>178</v>
      </c>
      <c r="B11" s="137"/>
      <c r="C11" s="137"/>
      <c r="D11" s="137"/>
      <c r="E11" s="137"/>
    </row>
    <row r="12" spans="1:10" ht="15" customHeight="1" x14ac:dyDescent="0.2">
      <c r="A12" s="50" t="s">
        <v>12</v>
      </c>
      <c r="B12" s="51">
        <v>13658903.009999996</v>
      </c>
      <c r="C12" s="51">
        <v>13296971.435890997</v>
      </c>
      <c r="D12" s="51">
        <v>9473193.6099999994</v>
      </c>
      <c r="E12" s="51">
        <v>7679472.9499999974</v>
      </c>
    </row>
    <row r="13" spans="1:10" ht="15" customHeight="1" x14ac:dyDescent="0.2">
      <c r="A13" s="52" t="s">
        <v>11</v>
      </c>
      <c r="B13" s="53">
        <v>20219813.169749998</v>
      </c>
      <c r="C13" s="53">
        <v>17816108.919999991</v>
      </c>
      <c r="D13" s="53">
        <v>11526648.949999996</v>
      </c>
      <c r="E13" s="53">
        <v>11026356.799999997</v>
      </c>
    </row>
    <row r="14" spans="1:10" ht="15" customHeight="1" x14ac:dyDescent="0.2">
      <c r="A14" s="50" t="s">
        <v>13</v>
      </c>
      <c r="B14" s="51">
        <v>16215010.600000005</v>
      </c>
      <c r="C14" s="51">
        <v>14838573.579999996</v>
      </c>
      <c r="D14" s="51">
        <v>11603741.909999993</v>
      </c>
      <c r="E14" s="51">
        <v>6253040.7500000019</v>
      </c>
    </row>
    <row r="15" spans="1:10" ht="15" customHeight="1" x14ac:dyDescent="0.2">
      <c r="A15" s="52" t="s">
        <v>14</v>
      </c>
      <c r="B15" s="53">
        <v>239533516.37000033</v>
      </c>
      <c r="C15" s="53">
        <v>230426086.97000009</v>
      </c>
      <c r="D15" s="53">
        <v>216778360.99240184</v>
      </c>
      <c r="E15" s="53">
        <v>217291622.00249034</v>
      </c>
    </row>
    <row r="16" spans="1:10" ht="15" customHeight="1" x14ac:dyDescent="0.2">
      <c r="A16" s="50" t="s">
        <v>15</v>
      </c>
      <c r="B16" s="51">
        <v>11951403.369999999</v>
      </c>
      <c r="C16" s="51">
        <v>10653406.169999998</v>
      </c>
      <c r="D16" s="51">
        <v>9536342.1900000013</v>
      </c>
      <c r="E16" s="51">
        <v>5331539.7300000014</v>
      </c>
    </row>
    <row r="19" spans="1:5" x14ac:dyDescent="0.2">
      <c r="B19" s="1"/>
      <c r="C19" s="1"/>
      <c r="D19" s="1"/>
      <c r="E19" s="1"/>
    </row>
    <row r="20" spans="1:5" x14ac:dyDescent="0.2">
      <c r="A20" t="s">
        <v>166</v>
      </c>
      <c r="B20" s="2"/>
      <c r="C20" s="2"/>
      <c r="D20" s="2"/>
      <c r="E20" s="2"/>
    </row>
    <row r="21" spans="1:5" x14ac:dyDescent="0.2">
      <c r="B21" s="2"/>
      <c r="C21" s="2"/>
      <c r="D21" s="2"/>
      <c r="E21" s="2"/>
    </row>
    <row r="22" spans="1:5" x14ac:dyDescent="0.2">
      <c r="B22" s="2"/>
      <c r="C22" s="2"/>
      <c r="D22" s="2"/>
      <c r="E22" s="2"/>
    </row>
    <row r="23" spans="1:5" x14ac:dyDescent="0.2">
      <c r="B23" s="2"/>
      <c r="C23" s="2"/>
      <c r="D23" s="2"/>
      <c r="E23" s="2"/>
    </row>
    <row r="24" spans="1:5" x14ac:dyDescent="0.2">
      <c r="B24" s="2"/>
      <c r="C24" s="2"/>
      <c r="D24" s="2"/>
      <c r="E24" s="2"/>
    </row>
    <row r="26" spans="1:5" x14ac:dyDescent="0.2">
      <c r="B26" s="1"/>
      <c r="C26" s="1"/>
      <c r="D26" s="1"/>
      <c r="E26" s="1"/>
    </row>
    <row r="27" spans="1:5" x14ac:dyDescent="0.2">
      <c r="B27" s="2"/>
      <c r="C27" s="2"/>
      <c r="D27" s="2"/>
      <c r="E27" s="2"/>
    </row>
    <row r="28" spans="1:5" x14ac:dyDescent="0.2">
      <c r="B28" s="2"/>
      <c r="C28" s="2"/>
      <c r="D28" s="2"/>
      <c r="E28" s="2"/>
    </row>
    <row r="29" spans="1:5" x14ac:dyDescent="0.2">
      <c r="B29" s="2"/>
      <c r="C29" s="2"/>
      <c r="D29" s="2"/>
      <c r="E29" s="2"/>
    </row>
    <row r="30" spans="1:5" x14ac:dyDescent="0.2">
      <c r="B30" s="2"/>
      <c r="C30" s="2"/>
      <c r="D30" s="2"/>
      <c r="E30" s="2"/>
    </row>
    <row r="31" spans="1:5" x14ac:dyDescent="0.2">
      <c r="B31" s="2"/>
      <c r="C31" s="2"/>
      <c r="D31" s="2"/>
      <c r="E31" s="2"/>
    </row>
  </sheetData>
  <mergeCells count="3">
    <mergeCell ref="A3:E3"/>
    <mergeCell ref="A5:E5"/>
    <mergeCell ref="A11:E1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I35"/>
  <sheetViews>
    <sheetView zoomScaleNormal="100" workbookViewId="0"/>
  </sheetViews>
  <sheetFormatPr defaultRowHeight="14.25" x14ac:dyDescent="0.2"/>
  <cols>
    <col min="1" max="2" width="26.77734375" customWidth="1"/>
    <col min="3" max="4" width="30.109375" customWidth="1"/>
    <col min="7" max="7" width="10.6640625" bestFit="1" customWidth="1"/>
    <col min="8" max="8" width="12" bestFit="1" customWidth="1"/>
  </cols>
  <sheetData>
    <row r="3" spans="1:9" ht="32.450000000000003" customHeight="1" x14ac:dyDescent="0.2">
      <c r="A3" s="127" t="s">
        <v>152</v>
      </c>
      <c r="B3" s="127"/>
      <c r="C3" s="127"/>
      <c r="D3" s="127"/>
    </row>
    <row r="4" spans="1:9" ht="20.100000000000001" customHeight="1" x14ac:dyDescent="0.2">
      <c r="A4" s="61" t="s">
        <v>52</v>
      </c>
      <c r="B4" s="61" t="s">
        <v>19</v>
      </c>
      <c r="C4" s="61" t="s">
        <v>17</v>
      </c>
      <c r="D4" s="61" t="s">
        <v>18</v>
      </c>
    </row>
    <row r="5" spans="1:9" ht="15" customHeight="1" x14ac:dyDescent="0.2">
      <c r="A5" s="124" t="s">
        <v>0</v>
      </c>
      <c r="B5" s="61" t="s">
        <v>43</v>
      </c>
      <c r="C5" s="76">
        <v>147336.81944299999</v>
      </c>
      <c r="D5" s="76">
        <v>62448433.876342997</v>
      </c>
      <c r="F5" s="2"/>
      <c r="G5" s="2"/>
      <c r="H5" s="1"/>
      <c r="I5" s="2"/>
    </row>
    <row r="6" spans="1:9" ht="15" customHeight="1" x14ac:dyDescent="0.2">
      <c r="A6" s="124"/>
      <c r="B6" s="61" t="s">
        <v>44</v>
      </c>
      <c r="C6" s="77">
        <v>59891.148493000001</v>
      </c>
      <c r="D6" s="77">
        <v>73135602.964941993</v>
      </c>
      <c r="F6" s="2"/>
      <c r="G6" s="2"/>
      <c r="I6" s="2"/>
    </row>
    <row r="7" spans="1:9" ht="15" customHeight="1" x14ac:dyDescent="0.2">
      <c r="A7" s="124"/>
      <c r="B7" s="61" t="s">
        <v>45</v>
      </c>
      <c r="C7" s="76">
        <v>39729.175425000001</v>
      </c>
      <c r="D7" s="76">
        <v>114474729.05624101</v>
      </c>
      <c r="F7" s="2"/>
      <c r="G7" s="2"/>
      <c r="I7" s="2"/>
    </row>
    <row r="8" spans="1:9" ht="15" customHeight="1" x14ac:dyDescent="0.2">
      <c r="A8" s="124"/>
      <c r="B8" s="61" t="s">
        <v>46</v>
      </c>
      <c r="C8" s="77">
        <v>12842.427523</v>
      </c>
      <c r="D8" s="77">
        <v>87237745.612917006</v>
      </c>
      <c r="F8" s="2"/>
      <c r="G8" s="2"/>
      <c r="I8" s="2"/>
    </row>
    <row r="9" spans="1:9" ht="15" customHeight="1" x14ac:dyDescent="0.2">
      <c r="A9" s="124"/>
      <c r="B9" s="61" t="s">
        <v>47</v>
      </c>
      <c r="C9" s="76">
        <v>7876.1280260000003</v>
      </c>
      <c r="D9" s="76">
        <v>117554203.274653</v>
      </c>
      <c r="F9" s="2"/>
      <c r="G9" s="2"/>
      <c r="I9" s="2"/>
    </row>
    <row r="10" spans="1:9" ht="15" customHeight="1" x14ac:dyDescent="0.2">
      <c r="A10" s="124"/>
      <c r="B10" s="61" t="s">
        <v>48</v>
      </c>
      <c r="C10" s="77">
        <v>4205.8363939999999</v>
      </c>
      <c r="D10" s="77">
        <v>301179621.01834601</v>
      </c>
      <c r="F10" s="2"/>
      <c r="G10" s="2"/>
      <c r="I10" s="2"/>
    </row>
    <row r="11" spans="1:9" ht="15" customHeight="1" x14ac:dyDescent="0.2">
      <c r="A11" s="124" t="s">
        <v>1</v>
      </c>
      <c r="B11" s="61" t="s">
        <v>43</v>
      </c>
      <c r="C11" s="76">
        <v>31842.386189000001</v>
      </c>
      <c r="D11" s="76">
        <v>10473261.610493001</v>
      </c>
      <c r="F11" s="2"/>
      <c r="G11" s="2"/>
    </row>
    <row r="12" spans="1:9" ht="15" customHeight="1" x14ac:dyDescent="0.2">
      <c r="A12" s="124"/>
      <c r="B12" s="61" t="s">
        <v>44</v>
      </c>
      <c r="C12" s="77">
        <v>3596.1509860000001</v>
      </c>
      <c r="D12" s="77">
        <v>4870331.966147</v>
      </c>
      <c r="F12" s="2"/>
      <c r="G12" s="2"/>
    </row>
    <row r="13" spans="1:9" ht="15" customHeight="1" x14ac:dyDescent="0.2">
      <c r="A13" s="124"/>
      <c r="B13" s="61" t="s">
        <v>45</v>
      </c>
      <c r="C13" s="76">
        <v>2996.0406240000002</v>
      </c>
      <c r="D13" s="76">
        <v>9256231.2959000003</v>
      </c>
      <c r="F13" s="2"/>
      <c r="G13" s="2"/>
    </row>
    <row r="14" spans="1:9" ht="15" customHeight="1" x14ac:dyDescent="0.2">
      <c r="A14" s="124"/>
      <c r="B14" s="61" t="s">
        <v>46</v>
      </c>
      <c r="C14" s="77">
        <v>1849.9430890000001</v>
      </c>
      <c r="D14" s="77">
        <v>12429963.148866</v>
      </c>
      <c r="F14" s="2"/>
      <c r="G14" s="2"/>
    </row>
    <row r="15" spans="1:9" ht="15" customHeight="1" x14ac:dyDescent="0.2">
      <c r="A15" s="124"/>
      <c r="B15" s="61" t="s">
        <v>47</v>
      </c>
      <c r="C15" s="76">
        <v>1881.1262630000001</v>
      </c>
      <c r="D15" s="76">
        <v>27389449.670161001</v>
      </c>
      <c r="F15" s="2"/>
      <c r="G15" s="2"/>
    </row>
    <row r="16" spans="1:9" ht="15" customHeight="1" x14ac:dyDescent="0.2">
      <c r="A16" s="124"/>
      <c r="B16" s="61" t="s">
        <v>48</v>
      </c>
      <c r="C16" s="77">
        <v>2386.6260520000001</v>
      </c>
      <c r="D16" s="77">
        <v>379510982.490951</v>
      </c>
      <c r="F16" s="2"/>
      <c r="G16" s="2"/>
    </row>
    <row r="18" spans="1:7" x14ac:dyDescent="0.2">
      <c r="C18" s="1"/>
      <c r="D18" s="1"/>
      <c r="F18" s="2"/>
      <c r="G18" s="2"/>
    </row>
    <row r="19" spans="1:7" x14ac:dyDescent="0.2">
      <c r="C19" s="2"/>
      <c r="D19" s="2"/>
      <c r="F19" s="2"/>
      <c r="G19" s="2"/>
    </row>
    <row r="20" spans="1:7" x14ac:dyDescent="0.2">
      <c r="A20" t="s">
        <v>159</v>
      </c>
      <c r="C20" s="2"/>
      <c r="D20" s="2"/>
      <c r="F20" s="2"/>
      <c r="G20" s="2"/>
    </row>
    <row r="21" spans="1:7" x14ac:dyDescent="0.2">
      <c r="C21" s="2"/>
      <c r="D21" s="2"/>
      <c r="F21" s="2"/>
      <c r="G21" s="2"/>
    </row>
    <row r="22" spans="1:7" x14ac:dyDescent="0.2">
      <c r="C22" s="2"/>
      <c r="D22" s="2"/>
      <c r="F22" s="2"/>
      <c r="G22" s="2"/>
    </row>
    <row r="23" spans="1:7" x14ac:dyDescent="0.2">
      <c r="C23" s="2"/>
      <c r="F23" s="2"/>
      <c r="G23" s="2"/>
    </row>
    <row r="24" spans="1:7" x14ac:dyDescent="0.2">
      <c r="C24" s="14"/>
    </row>
    <row r="25" spans="1:7" x14ac:dyDescent="0.2">
      <c r="C25" s="4"/>
    </row>
    <row r="26" spans="1:7" x14ac:dyDescent="0.2">
      <c r="C26" s="14"/>
    </row>
    <row r="27" spans="1:7" x14ac:dyDescent="0.2">
      <c r="C27" s="4"/>
    </row>
    <row r="28" spans="1:7" x14ac:dyDescent="0.2">
      <c r="C28" s="4"/>
    </row>
    <row r="29" spans="1:7" x14ac:dyDescent="0.2">
      <c r="C29" s="4"/>
    </row>
    <row r="30" spans="1:7" x14ac:dyDescent="0.2">
      <c r="C30" s="4"/>
    </row>
    <row r="31" spans="1:7" x14ac:dyDescent="0.2">
      <c r="C31" s="14"/>
    </row>
    <row r="32" spans="1:7" x14ac:dyDescent="0.2">
      <c r="C32" s="4"/>
    </row>
    <row r="33" spans="3:3" x14ac:dyDescent="0.2">
      <c r="C33" s="4"/>
    </row>
    <row r="34" spans="3:3" x14ac:dyDescent="0.2">
      <c r="C34" s="4"/>
    </row>
    <row r="35" spans="3:3" x14ac:dyDescent="0.2">
      <c r="C35" s="4"/>
    </row>
  </sheetData>
  <mergeCells count="3">
    <mergeCell ref="A5:A10"/>
    <mergeCell ref="A11:A16"/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1:I50"/>
  <sheetViews>
    <sheetView zoomScaleNormal="100" workbookViewId="0">
      <selection activeCell="C16" sqref="C16"/>
    </sheetView>
  </sheetViews>
  <sheetFormatPr defaultRowHeight="14.25" x14ac:dyDescent="0.2"/>
  <cols>
    <col min="1" max="4" width="32.33203125" style="5" customWidth="1"/>
    <col min="5" max="5" width="12.33203125" bestFit="1" customWidth="1"/>
    <col min="6" max="6" width="14.44140625" bestFit="1" customWidth="1"/>
    <col min="7" max="8" width="9.33203125" customWidth="1"/>
    <col min="9" max="9" width="10.44140625" customWidth="1"/>
  </cols>
  <sheetData>
    <row r="1" spans="1:9" x14ac:dyDescent="0.2">
      <c r="C1"/>
      <c r="D1"/>
    </row>
    <row r="2" spans="1:9" x14ac:dyDescent="0.2">
      <c r="C2"/>
      <c r="D2"/>
    </row>
    <row r="3" spans="1:9" ht="24.95" customHeight="1" x14ac:dyDescent="0.2">
      <c r="A3" s="125" t="s">
        <v>256</v>
      </c>
      <c r="B3" s="125"/>
      <c r="C3" s="125"/>
      <c r="D3" s="125"/>
    </row>
    <row r="4" spans="1:9" ht="20.100000000000001" customHeight="1" x14ac:dyDescent="0.2">
      <c r="A4" s="94" t="s">
        <v>57</v>
      </c>
      <c r="B4" s="94" t="s">
        <v>9</v>
      </c>
      <c r="C4" s="94" t="s">
        <v>11</v>
      </c>
      <c r="D4" s="94" t="s">
        <v>10</v>
      </c>
    </row>
    <row r="5" spans="1:9" ht="15" customHeight="1" x14ac:dyDescent="0.2">
      <c r="A5" s="94" t="s">
        <v>58</v>
      </c>
      <c r="B5" s="58">
        <v>4696</v>
      </c>
      <c r="C5" s="58">
        <v>1185</v>
      </c>
      <c r="D5" s="58">
        <v>2166</v>
      </c>
      <c r="E5" s="6"/>
      <c r="F5" s="11"/>
      <c r="G5" s="11"/>
      <c r="H5" s="11"/>
      <c r="I5" s="11"/>
    </row>
    <row r="6" spans="1:9" ht="15" customHeight="1" x14ac:dyDescent="0.2">
      <c r="A6" s="94" t="s">
        <v>59</v>
      </c>
      <c r="B6" s="60">
        <v>2283</v>
      </c>
      <c r="C6" s="60">
        <v>1985</v>
      </c>
      <c r="D6" s="60">
        <v>4013</v>
      </c>
      <c r="E6" s="6"/>
      <c r="F6" s="11"/>
      <c r="G6" s="11"/>
      <c r="H6" s="11"/>
      <c r="I6" s="11"/>
    </row>
    <row r="7" spans="1:9" ht="15" customHeight="1" x14ac:dyDescent="0.2">
      <c r="A7" s="94" t="s">
        <v>60</v>
      </c>
      <c r="B7" s="58">
        <v>1088</v>
      </c>
      <c r="C7" s="58">
        <v>1029</v>
      </c>
      <c r="D7" s="58">
        <v>3905</v>
      </c>
      <c r="E7" s="6"/>
      <c r="F7" s="11"/>
      <c r="G7" s="11"/>
      <c r="H7" s="11"/>
      <c r="I7" s="11"/>
    </row>
    <row r="8" spans="1:9" ht="15" customHeight="1" x14ac:dyDescent="0.2">
      <c r="A8" s="94" t="s">
        <v>61</v>
      </c>
      <c r="B8" s="60">
        <v>511</v>
      </c>
      <c r="C8" s="60">
        <v>482</v>
      </c>
      <c r="D8" s="60">
        <v>2496</v>
      </c>
      <c r="E8" s="6"/>
      <c r="F8" s="11"/>
      <c r="G8" s="11"/>
      <c r="H8" s="11"/>
      <c r="I8" s="11"/>
    </row>
    <row r="9" spans="1:9" ht="15" customHeight="1" x14ac:dyDescent="0.2">
      <c r="A9" s="94" t="s">
        <v>62</v>
      </c>
      <c r="B9" s="58">
        <v>533</v>
      </c>
      <c r="C9" s="58">
        <v>405</v>
      </c>
      <c r="D9" s="58">
        <v>4069</v>
      </c>
      <c r="E9" s="6"/>
      <c r="F9" s="11"/>
      <c r="G9" s="11"/>
      <c r="H9" s="11"/>
      <c r="I9" s="11"/>
    </row>
    <row r="10" spans="1:9" ht="15" customHeight="1" x14ac:dyDescent="0.2">
      <c r="A10" s="94" t="s">
        <v>63</v>
      </c>
      <c r="B10" s="60">
        <v>132</v>
      </c>
      <c r="C10" s="60">
        <v>53</v>
      </c>
      <c r="D10" s="60">
        <v>2290</v>
      </c>
      <c r="E10" s="6"/>
      <c r="F10" s="11"/>
      <c r="G10" s="11"/>
      <c r="H10" s="11"/>
      <c r="I10" s="11"/>
    </row>
    <row r="11" spans="1:9" ht="15" customHeight="1" x14ac:dyDescent="0.2">
      <c r="A11" s="94" t="s">
        <v>64</v>
      </c>
      <c r="B11" s="58">
        <v>58</v>
      </c>
      <c r="C11" s="58">
        <v>42</v>
      </c>
      <c r="D11" s="58">
        <v>1368</v>
      </c>
      <c r="E11" s="6"/>
      <c r="F11" s="11"/>
      <c r="G11" s="11"/>
      <c r="H11" s="11"/>
      <c r="I11" s="11"/>
    </row>
    <row r="12" spans="1:9" ht="15" customHeight="1" x14ac:dyDescent="0.2">
      <c r="A12" s="94" t="s">
        <v>121</v>
      </c>
      <c r="B12" s="60">
        <v>32</v>
      </c>
      <c r="C12" s="60">
        <v>13</v>
      </c>
      <c r="D12" s="60">
        <v>954</v>
      </c>
      <c r="E12" s="6"/>
      <c r="F12" s="11"/>
      <c r="G12" s="11"/>
      <c r="H12" s="11"/>
      <c r="I12" s="11"/>
    </row>
    <row r="13" spans="1:9" x14ac:dyDescent="0.2">
      <c r="B13" s="7"/>
      <c r="E13" s="6"/>
      <c r="F13" s="11"/>
    </row>
    <row r="14" spans="1:9" x14ac:dyDescent="0.2">
      <c r="B14" s="7"/>
      <c r="C14" s="7"/>
      <c r="D14" s="7"/>
      <c r="E14" s="6"/>
    </row>
    <row r="16" spans="1:9" x14ac:dyDescent="0.2">
      <c r="A16" t="s">
        <v>166</v>
      </c>
    </row>
    <row r="18" spans="2:5" x14ac:dyDescent="0.2">
      <c r="B18" s="7"/>
      <c r="C18" s="7"/>
      <c r="D18" s="7"/>
      <c r="E18" s="6"/>
    </row>
    <row r="28" spans="2:5" x14ac:dyDescent="0.2">
      <c r="B28" s="11"/>
      <c r="C28" s="11"/>
      <c r="D28" s="11"/>
    </row>
    <row r="29" spans="2:5" x14ac:dyDescent="0.2">
      <c r="B29" s="11"/>
      <c r="C29" s="11"/>
      <c r="D29" s="11"/>
    </row>
    <row r="30" spans="2:5" x14ac:dyDescent="0.2">
      <c r="B30" s="11"/>
      <c r="C30" s="11"/>
      <c r="D30" s="11"/>
    </row>
    <row r="31" spans="2:5" x14ac:dyDescent="0.2">
      <c r="B31" s="11"/>
      <c r="C31" s="11"/>
      <c r="D31" s="11"/>
    </row>
    <row r="32" spans="2:5" x14ac:dyDescent="0.2">
      <c r="B32" s="11"/>
      <c r="C32" s="11"/>
      <c r="D32" s="11"/>
    </row>
    <row r="33" spans="1:5" x14ac:dyDescent="0.2">
      <c r="B33" s="11"/>
      <c r="C33" s="11"/>
      <c r="D33" s="11"/>
    </row>
    <row r="34" spans="1:5" x14ac:dyDescent="0.2">
      <c r="B34" s="11"/>
      <c r="C34" s="11"/>
      <c r="D34" s="11"/>
    </row>
    <row r="35" spans="1:5" x14ac:dyDescent="0.2">
      <c r="B35" s="11"/>
      <c r="C35" s="11"/>
      <c r="D35" s="11"/>
    </row>
    <row r="36" spans="1:5" x14ac:dyDescent="0.2">
      <c r="A36"/>
      <c r="B36"/>
      <c r="C36"/>
      <c r="D36"/>
    </row>
    <row r="37" spans="1:5" x14ac:dyDescent="0.2">
      <c r="A37"/>
      <c r="B37"/>
      <c r="C37"/>
      <c r="D37"/>
    </row>
    <row r="38" spans="1:5" x14ac:dyDescent="0.2">
      <c r="A38"/>
      <c r="B38"/>
      <c r="C38"/>
      <c r="D38"/>
    </row>
    <row r="39" spans="1:5" x14ac:dyDescent="0.2">
      <c r="A39"/>
      <c r="B39"/>
      <c r="C39"/>
      <c r="D39"/>
      <c r="E39" s="15"/>
    </row>
    <row r="40" spans="1:5" x14ac:dyDescent="0.2">
      <c r="A40"/>
      <c r="B40"/>
      <c r="C40"/>
      <c r="D40"/>
      <c r="E40" s="15"/>
    </row>
    <row r="41" spans="1:5" x14ac:dyDescent="0.2">
      <c r="A41"/>
      <c r="B41"/>
      <c r="C41"/>
      <c r="D41"/>
      <c r="E41" s="15"/>
    </row>
    <row r="42" spans="1:5" x14ac:dyDescent="0.2">
      <c r="A42"/>
      <c r="B42"/>
      <c r="C42"/>
      <c r="D42"/>
      <c r="E42" s="15"/>
    </row>
    <row r="43" spans="1:5" x14ac:dyDescent="0.2">
      <c r="A43"/>
      <c r="B43"/>
      <c r="C43"/>
      <c r="D43"/>
      <c r="E43" s="15"/>
    </row>
    <row r="44" spans="1:5" x14ac:dyDescent="0.2">
      <c r="A44"/>
      <c r="B44"/>
      <c r="C44"/>
      <c r="D44"/>
      <c r="E44" s="15"/>
    </row>
    <row r="45" spans="1:5" x14ac:dyDescent="0.2">
      <c r="A45"/>
      <c r="B45"/>
      <c r="C45"/>
      <c r="D45"/>
      <c r="E45" s="15"/>
    </row>
    <row r="46" spans="1:5" x14ac:dyDescent="0.2">
      <c r="A46"/>
      <c r="B46"/>
      <c r="C46"/>
      <c r="D46"/>
      <c r="E46" s="15"/>
    </row>
    <row r="47" spans="1:5" x14ac:dyDescent="0.2">
      <c r="A47"/>
      <c r="B47"/>
      <c r="C47"/>
      <c r="D47"/>
      <c r="E47" s="16"/>
    </row>
    <row r="48" spans="1:5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</sheetData>
  <mergeCells count="1">
    <mergeCell ref="A3:D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N34"/>
  <sheetViews>
    <sheetView zoomScaleNormal="100" workbookViewId="0">
      <selection activeCell="N9" sqref="N9"/>
    </sheetView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14" ht="24.95" customHeight="1" x14ac:dyDescent="0.2">
      <c r="A3" s="125" t="s">
        <v>257</v>
      </c>
      <c r="B3" s="125"/>
      <c r="C3" s="125"/>
      <c r="D3" s="125"/>
      <c r="E3" s="125"/>
      <c r="F3" s="125"/>
      <c r="G3" s="125"/>
    </row>
    <row r="4" spans="1:14" ht="20.100000000000001" customHeight="1" x14ac:dyDescent="0.2">
      <c r="A4" s="24" t="s">
        <v>206</v>
      </c>
      <c r="B4" s="24" t="s">
        <v>56</v>
      </c>
      <c r="C4" s="24" t="s">
        <v>201</v>
      </c>
      <c r="D4" s="24" t="s">
        <v>202</v>
      </c>
      <c r="E4" s="24" t="s">
        <v>203</v>
      </c>
      <c r="F4" s="24" t="s">
        <v>204</v>
      </c>
      <c r="G4" s="24" t="s">
        <v>205</v>
      </c>
    </row>
    <row r="5" spans="1:14" ht="15" customHeight="1" x14ac:dyDescent="0.2">
      <c r="A5" s="25">
        <v>2015</v>
      </c>
      <c r="B5" s="26" t="s">
        <v>9</v>
      </c>
      <c r="C5" s="26">
        <v>691</v>
      </c>
      <c r="D5" s="26">
        <v>15874864.468200006</v>
      </c>
      <c r="E5" s="26">
        <v>2129641.4964999994</v>
      </c>
      <c r="F5" s="26">
        <v>258901.74530000007</v>
      </c>
      <c r="G5" s="26">
        <v>18263407.710000012</v>
      </c>
      <c r="I5" s="4"/>
      <c r="J5" s="4"/>
      <c r="K5" s="4"/>
      <c r="L5" s="4"/>
    </row>
    <row r="6" spans="1:14" ht="15" customHeight="1" x14ac:dyDescent="0.2">
      <c r="A6" s="28">
        <v>2016</v>
      </c>
      <c r="B6" s="29" t="s">
        <v>9</v>
      </c>
      <c r="C6" s="29">
        <v>600</v>
      </c>
      <c r="D6" s="29">
        <v>13480604.288400002</v>
      </c>
      <c r="E6" s="29">
        <v>1463629.1029999999</v>
      </c>
      <c r="F6" s="29">
        <v>262460.86860000005</v>
      </c>
      <c r="G6" s="29">
        <v>15206694.260000002</v>
      </c>
      <c r="I6" s="4"/>
      <c r="J6" s="4"/>
      <c r="K6" s="4"/>
      <c r="L6" s="4"/>
    </row>
    <row r="7" spans="1:14" ht="15" customHeight="1" x14ac:dyDescent="0.2">
      <c r="A7" s="25">
        <v>2017</v>
      </c>
      <c r="B7" s="26" t="s">
        <v>9</v>
      </c>
      <c r="C7" s="26">
        <v>507</v>
      </c>
      <c r="D7" s="26">
        <v>12966124.816200005</v>
      </c>
      <c r="E7" s="26">
        <v>1410680.1565000003</v>
      </c>
      <c r="F7" s="26">
        <v>762711.94729999965</v>
      </c>
      <c r="G7" s="26">
        <v>15139516.920000004</v>
      </c>
      <c r="I7" s="4"/>
      <c r="J7" s="4"/>
      <c r="K7" s="4"/>
      <c r="L7" s="4"/>
    </row>
    <row r="8" spans="1:14" ht="15" customHeight="1" x14ac:dyDescent="0.2">
      <c r="A8" s="28">
        <v>2018</v>
      </c>
      <c r="B8" s="29" t="s">
        <v>9</v>
      </c>
      <c r="C8" s="29">
        <v>539</v>
      </c>
      <c r="D8" s="29">
        <v>14389166.069203006</v>
      </c>
      <c r="E8" s="29">
        <v>1761223.8940299996</v>
      </c>
      <c r="F8" s="29">
        <v>640927.05582900019</v>
      </c>
      <c r="G8" s="29">
        <v>16791317.019002002</v>
      </c>
      <c r="I8" s="4"/>
      <c r="J8" s="4"/>
      <c r="K8" s="4"/>
      <c r="L8" s="4"/>
    </row>
    <row r="9" spans="1:14" ht="15" customHeight="1" x14ac:dyDescent="0.2">
      <c r="A9" s="25">
        <v>2019</v>
      </c>
      <c r="B9" s="26" t="s">
        <v>9</v>
      </c>
      <c r="C9" s="26">
        <v>438</v>
      </c>
      <c r="D9" s="26">
        <v>11055690.946199996</v>
      </c>
      <c r="E9" s="26">
        <v>909817.48149999988</v>
      </c>
      <c r="F9" s="26">
        <v>609907.04229999974</v>
      </c>
      <c r="G9" s="26">
        <v>12575415.469999999</v>
      </c>
      <c r="I9" s="4"/>
      <c r="J9" s="4"/>
      <c r="K9" s="4"/>
      <c r="L9" s="4"/>
    </row>
    <row r="10" spans="1:14" ht="15" customHeight="1" x14ac:dyDescent="0.2">
      <c r="A10" s="28">
        <v>2020</v>
      </c>
      <c r="B10" s="29" t="s">
        <v>9</v>
      </c>
      <c r="C10" s="29">
        <v>447</v>
      </c>
      <c r="D10" s="29">
        <v>12956484.034999987</v>
      </c>
      <c r="E10" s="29">
        <v>1420778.1941500003</v>
      </c>
      <c r="F10" s="29">
        <v>460291.53674000001</v>
      </c>
      <c r="G10" s="29">
        <v>14837553.755890986</v>
      </c>
      <c r="I10" s="4"/>
      <c r="J10" s="97"/>
      <c r="K10" s="97"/>
      <c r="L10" s="97"/>
      <c r="N10" s="4"/>
    </row>
    <row r="11" spans="1:14" ht="15" customHeight="1" x14ac:dyDescent="0.2">
      <c r="A11" s="25">
        <v>2021</v>
      </c>
      <c r="B11" s="26" t="s">
        <v>9</v>
      </c>
      <c r="C11" s="26">
        <v>306</v>
      </c>
      <c r="D11" s="26">
        <v>7275717.6554000014</v>
      </c>
      <c r="E11" s="26">
        <v>1352241.8954999999</v>
      </c>
      <c r="F11" s="26">
        <v>634847.32909999997</v>
      </c>
      <c r="G11" s="26">
        <v>9262806.879999999</v>
      </c>
      <c r="I11" s="4"/>
      <c r="J11" s="4"/>
      <c r="K11" s="4"/>
      <c r="L11" s="4"/>
    </row>
    <row r="12" spans="1:14" ht="15" customHeight="1" x14ac:dyDescent="0.2">
      <c r="A12" s="28">
        <v>2022</v>
      </c>
      <c r="B12" s="29" t="s">
        <v>9</v>
      </c>
      <c r="C12" s="29">
        <v>269</v>
      </c>
      <c r="D12" s="29">
        <v>7379040.9929999979</v>
      </c>
      <c r="E12" s="138">
        <v>1313231.0669999998</v>
      </c>
      <c r="F12" s="139"/>
      <c r="G12" s="29">
        <v>8692272.0600000005</v>
      </c>
      <c r="I12" s="4"/>
      <c r="J12" s="140"/>
      <c r="K12" s="140"/>
      <c r="L12" s="4"/>
    </row>
    <row r="13" spans="1:14" ht="15" customHeight="1" x14ac:dyDescent="0.2">
      <c r="A13" s="62"/>
      <c r="B13" s="62"/>
      <c r="C13" s="56"/>
      <c r="D13" s="56"/>
      <c r="E13" s="56"/>
      <c r="F13" s="62"/>
      <c r="G13" s="62"/>
    </row>
    <row r="14" spans="1:14" ht="15" customHeight="1" x14ac:dyDescent="0.2">
      <c r="A14" s="25">
        <v>2015</v>
      </c>
      <c r="B14" s="26" t="s">
        <v>11</v>
      </c>
      <c r="C14" s="26">
        <v>230</v>
      </c>
      <c r="D14" s="26">
        <v>8444715.9499999955</v>
      </c>
      <c r="E14" s="26">
        <v>195106.81000000003</v>
      </c>
      <c r="F14" s="26">
        <v>203414.34999999998</v>
      </c>
      <c r="G14" s="26">
        <v>8843237.1099999938</v>
      </c>
      <c r="I14" s="4"/>
      <c r="J14" s="4"/>
      <c r="K14" s="4"/>
      <c r="L14" s="4"/>
    </row>
    <row r="15" spans="1:14" ht="15" customHeight="1" x14ac:dyDescent="0.2">
      <c r="A15" s="28">
        <v>2016</v>
      </c>
      <c r="B15" s="29" t="s">
        <v>11</v>
      </c>
      <c r="C15" s="29">
        <v>238</v>
      </c>
      <c r="D15" s="29">
        <v>9015661.0398000013</v>
      </c>
      <c r="E15" s="29">
        <v>322056.23850000009</v>
      </c>
      <c r="F15" s="29">
        <v>197606.52169999992</v>
      </c>
      <c r="G15" s="29">
        <v>9535323.8000000007</v>
      </c>
      <c r="I15" s="4"/>
      <c r="J15" s="4"/>
      <c r="K15" s="4"/>
      <c r="L15" s="4"/>
    </row>
    <row r="16" spans="1:14" ht="15" customHeight="1" x14ac:dyDescent="0.2">
      <c r="A16" s="25">
        <v>2017</v>
      </c>
      <c r="B16" s="26" t="s">
        <v>11</v>
      </c>
      <c r="C16" s="26">
        <v>254</v>
      </c>
      <c r="D16" s="26">
        <v>10254552.692799998</v>
      </c>
      <c r="E16" s="26">
        <v>297552.04599999997</v>
      </c>
      <c r="F16" s="26">
        <v>-313609.83879999991</v>
      </c>
      <c r="G16" s="26">
        <v>10238494.899999999</v>
      </c>
      <c r="I16" s="4"/>
      <c r="J16" s="4"/>
      <c r="K16" s="4"/>
      <c r="L16" s="4"/>
    </row>
    <row r="17" spans="1:14" ht="15" customHeight="1" x14ac:dyDescent="0.2">
      <c r="A17" s="28">
        <v>2018</v>
      </c>
      <c r="B17" s="29" t="s">
        <v>11</v>
      </c>
      <c r="C17" s="29">
        <v>294</v>
      </c>
      <c r="D17" s="29">
        <v>11022999.035399998</v>
      </c>
      <c r="E17" s="29">
        <v>247457.43550000002</v>
      </c>
      <c r="F17" s="29">
        <v>130729.12910000001</v>
      </c>
      <c r="G17" s="29">
        <v>11401185.600000005</v>
      </c>
      <c r="I17" s="4"/>
      <c r="J17" s="4"/>
      <c r="K17" s="4"/>
      <c r="L17" s="4"/>
    </row>
    <row r="18" spans="1:14" ht="15" customHeight="1" x14ac:dyDescent="0.2">
      <c r="A18" s="25">
        <v>2019</v>
      </c>
      <c r="B18" s="26" t="s">
        <v>11</v>
      </c>
      <c r="C18" s="26">
        <v>250</v>
      </c>
      <c r="D18" s="26">
        <v>7927435.0099999988</v>
      </c>
      <c r="E18" s="26">
        <v>77589.72</v>
      </c>
      <c r="F18" s="26">
        <v>123155.72999999992</v>
      </c>
      <c r="G18" s="26">
        <v>8128180.4599999972</v>
      </c>
      <c r="I18" s="4"/>
      <c r="J18" s="4"/>
      <c r="K18" s="4"/>
      <c r="L18" s="4"/>
    </row>
    <row r="19" spans="1:14" ht="15" customHeight="1" x14ac:dyDescent="0.2">
      <c r="A19" s="28">
        <v>2020</v>
      </c>
      <c r="B19" s="29" t="s">
        <v>11</v>
      </c>
      <c r="C19" s="29">
        <v>201</v>
      </c>
      <c r="D19" s="29">
        <v>7998910.3599989973</v>
      </c>
      <c r="E19" s="29">
        <v>303218.41999999993</v>
      </c>
      <c r="F19" s="29">
        <v>-4856.67</v>
      </c>
      <c r="G19" s="29">
        <v>8297272.1000000034</v>
      </c>
      <c r="I19" s="97"/>
      <c r="J19" s="97"/>
      <c r="K19" s="97"/>
      <c r="L19" s="97"/>
      <c r="N19" s="95"/>
    </row>
    <row r="20" spans="1:14" ht="15" customHeight="1" x14ac:dyDescent="0.2">
      <c r="A20" s="25">
        <v>2021</v>
      </c>
      <c r="B20" s="26" t="s">
        <v>11</v>
      </c>
      <c r="C20" s="26">
        <v>145</v>
      </c>
      <c r="D20" s="26">
        <v>4646553.08</v>
      </c>
      <c r="E20" s="26">
        <v>117588.34999999999</v>
      </c>
      <c r="F20" s="26">
        <v>132960.26999999999</v>
      </c>
      <c r="G20" s="26">
        <v>4897101.6999999993</v>
      </c>
      <c r="I20" s="97"/>
      <c r="J20" s="97"/>
      <c r="K20" s="97"/>
      <c r="L20" s="97"/>
    </row>
    <row r="21" spans="1:14" ht="15" customHeight="1" x14ac:dyDescent="0.2">
      <c r="A21" s="28">
        <v>2022</v>
      </c>
      <c r="B21" s="29" t="s">
        <v>11</v>
      </c>
      <c r="C21" s="29">
        <v>159</v>
      </c>
      <c r="D21" s="29">
        <v>4192200.1010000003</v>
      </c>
      <c r="E21" s="29">
        <v>232007.64249999999</v>
      </c>
      <c r="F21" s="29">
        <v>120627.76649999997</v>
      </c>
      <c r="G21" s="29">
        <v>4544835.51</v>
      </c>
      <c r="I21" s="97"/>
      <c r="J21" s="97"/>
      <c r="K21" s="97"/>
      <c r="L21" s="97"/>
    </row>
    <row r="22" spans="1:14" ht="15" customHeight="1" x14ac:dyDescent="0.2">
      <c r="A22" s="62"/>
      <c r="B22" s="62"/>
      <c r="C22" s="56"/>
      <c r="D22" s="56"/>
      <c r="E22" s="56"/>
      <c r="F22" s="62"/>
      <c r="G22" s="62"/>
    </row>
    <row r="23" spans="1:14" ht="15" customHeight="1" x14ac:dyDescent="0.2">
      <c r="A23" s="25">
        <v>2015</v>
      </c>
      <c r="B23" s="26" t="s">
        <v>10</v>
      </c>
      <c r="C23" s="26">
        <v>984</v>
      </c>
      <c r="D23" s="26">
        <v>62812004.396399975</v>
      </c>
      <c r="E23" s="26">
        <v>35725559.78300003</v>
      </c>
      <c r="F23" s="26">
        <v>1310955.8405999998</v>
      </c>
      <c r="G23" s="26">
        <v>99848520.019999951</v>
      </c>
      <c r="I23" s="4"/>
      <c r="J23" s="4"/>
      <c r="K23" s="4"/>
      <c r="L23" s="4"/>
    </row>
    <row r="24" spans="1:14" ht="15" customHeight="1" x14ac:dyDescent="0.2">
      <c r="A24" s="28">
        <v>2016</v>
      </c>
      <c r="B24" s="29" t="s">
        <v>10</v>
      </c>
      <c r="C24" s="29">
        <v>1001</v>
      </c>
      <c r="D24" s="29">
        <v>64519993.920800023</v>
      </c>
      <c r="E24" s="29">
        <v>31983620.842299968</v>
      </c>
      <c r="F24" s="29">
        <v>768058.97319900012</v>
      </c>
      <c r="G24" s="29">
        <v>97271673.726299837</v>
      </c>
      <c r="I24" s="4"/>
      <c r="J24" s="4"/>
      <c r="K24" s="4"/>
      <c r="L24" s="4"/>
    </row>
    <row r="25" spans="1:14" ht="15" customHeight="1" x14ac:dyDescent="0.2">
      <c r="A25" s="25">
        <v>2017</v>
      </c>
      <c r="B25" s="26" t="s">
        <v>10</v>
      </c>
      <c r="C25" s="26">
        <v>1125</v>
      </c>
      <c r="D25" s="26">
        <v>84548951.680600032</v>
      </c>
      <c r="E25" s="26">
        <v>41897059.422299981</v>
      </c>
      <c r="F25" s="26">
        <v>-13648.125101000809</v>
      </c>
      <c r="G25" s="26">
        <v>126432362.97779998</v>
      </c>
      <c r="I25" s="4"/>
      <c r="J25" s="4"/>
      <c r="K25" s="4"/>
      <c r="L25" s="4"/>
    </row>
    <row r="26" spans="1:14" ht="15" customHeight="1" x14ac:dyDescent="0.2">
      <c r="A26" s="28">
        <v>2018</v>
      </c>
      <c r="B26" s="29" t="s">
        <v>10</v>
      </c>
      <c r="C26" s="29">
        <v>1040</v>
      </c>
      <c r="D26" s="29">
        <v>78389815.486000031</v>
      </c>
      <c r="E26" s="29">
        <v>36977299.464999974</v>
      </c>
      <c r="F26" s="29">
        <v>1062198.8689999999</v>
      </c>
      <c r="G26" s="29">
        <v>116429313.82000022</v>
      </c>
      <c r="I26" s="4"/>
      <c r="J26" s="4"/>
      <c r="K26" s="4"/>
      <c r="L26" s="4"/>
    </row>
    <row r="27" spans="1:14" ht="15" customHeight="1" x14ac:dyDescent="0.2">
      <c r="A27" s="25">
        <v>2019</v>
      </c>
      <c r="B27" s="26" t="s">
        <v>10</v>
      </c>
      <c r="C27" s="26">
        <v>1098</v>
      </c>
      <c r="D27" s="26">
        <v>85035370.852199033</v>
      </c>
      <c r="E27" s="26">
        <v>41035440.296499982</v>
      </c>
      <c r="F27" s="26">
        <v>1155929.6212999998</v>
      </c>
      <c r="G27" s="26">
        <v>127226740.7899999</v>
      </c>
      <c r="I27" s="4"/>
      <c r="J27" s="4"/>
      <c r="K27" s="4"/>
      <c r="L27" s="4"/>
    </row>
    <row r="28" spans="1:14" ht="15" customHeight="1" x14ac:dyDescent="0.2">
      <c r="A28" s="28">
        <v>2020</v>
      </c>
      <c r="B28" s="29" t="s">
        <v>10</v>
      </c>
      <c r="C28" s="29">
        <v>1037</v>
      </c>
      <c r="D28" s="29">
        <v>80413676.570799008</v>
      </c>
      <c r="E28" s="29">
        <v>39207810.410999969</v>
      </c>
      <c r="F28" s="29">
        <v>703277.33259900042</v>
      </c>
      <c r="G28" s="29">
        <v>120324764.37439898</v>
      </c>
      <c r="I28" s="97"/>
      <c r="J28" s="97"/>
      <c r="K28" s="97"/>
      <c r="L28" s="97"/>
      <c r="N28" s="95"/>
    </row>
    <row r="29" spans="1:14" ht="15" customHeight="1" x14ac:dyDescent="0.2">
      <c r="A29" s="25">
        <v>2021</v>
      </c>
      <c r="B29" s="26" t="s">
        <v>10</v>
      </c>
      <c r="C29" s="26">
        <v>1018</v>
      </c>
      <c r="D29" s="26">
        <v>79688589.709598958</v>
      </c>
      <c r="E29" s="26">
        <v>41468143.527000003</v>
      </c>
      <c r="F29" s="26">
        <v>1220874.2033999998</v>
      </c>
      <c r="G29" s="26">
        <v>122377607.4300001</v>
      </c>
      <c r="I29" s="97"/>
      <c r="J29" s="97"/>
      <c r="K29" s="97"/>
      <c r="L29" s="97"/>
    </row>
    <row r="30" spans="1:14" ht="15" customHeight="1" x14ac:dyDescent="0.2">
      <c r="A30" s="28">
        <v>2022</v>
      </c>
      <c r="B30" s="29" t="s">
        <v>10</v>
      </c>
      <c r="C30" s="29">
        <v>946</v>
      </c>
      <c r="D30" s="29">
        <v>66501301.687499993</v>
      </c>
      <c r="E30" s="29">
        <v>37852761.424773976</v>
      </c>
      <c r="F30" s="29">
        <v>1298999.8890139998</v>
      </c>
      <c r="G30" s="29">
        <v>105653063.00129004</v>
      </c>
      <c r="I30" s="97"/>
      <c r="J30" s="97"/>
      <c r="K30" s="97"/>
      <c r="L30" s="97"/>
    </row>
    <row r="34" spans="1:1" x14ac:dyDescent="0.2">
      <c r="A34" t="s">
        <v>166</v>
      </c>
    </row>
  </sheetData>
  <mergeCells count="3">
    <mergeCell ref="A3:G3"/>
    <mergeCell ref="E12:F12"/>
    <mergeCell ref="J12:K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3:N34"/>
  <sheetViews>
    <sheetView zoomScaleNormal="100" workbookViewId="0">
      <selection activeCell="N20" sqref="N20"/>
    </sheetView>
  </sheetViews>
  <sheetFormatPr defaultRowHeight="14.25" x14ac:dyDescent="0.2"/>
  <cols>
    <col min="1" max="1" width="22.77734375" customWidth="1"/>
    <col min="2" max="2" width="22.88671875" customWidth="1"/>
    <col min="3" max="5" width="22.88671875" style="5" customWidth="1"/>
    <col min="6" max="7" width="22.88671875" customWidth="1"/>
    <col min="8" max="8" width="12" bestFit="1" customWidth="1"/>
    <col min="9" max="9" width="15.21875" customWidth="1"/>
    <col min="10" max="10" width="11" bestFit="1" customWidth="1"/>
  </cols>
  <sheetData>
    <row r="3" spans="1:14" ht="24.95" customHeight="1" x14ac:dyDescent="0.2">
      <c r="A3" s="125" t="s">
        <v>258</v>
      </c>
      <c r="B3" s="125"/>
      <c r="C3" s="125"/>
      <c r="D3" s="125"/>
      <c r="E3" s="125"/>
      <c r="F3" s="125"/>
      <c r="G3" s="125"/>
    </row>
    <row r="4" spans="1:14" ht="20.100000000000001" customHeight="1" x14ac:dyDescent="0.2">
      <c r="A4" s="24" t="s">
        <v>206</v>
      </c>
      <c r="B4" s="24" t="s">
        <v>56</v>
      </c>
      <c r="C4" s="24" t="s">
        <v>201</v>
      </c>
      <c r="D4" s="24" t="s">
        <v>202</v>
      </c>
      <c r="E4" s="24" t="s">
        <v>203</v>
      </c>
      <c r="F4" s="24" t="s">
        <v>204</v>
      </c>
      <c r="G4" s="24" t="s">
        <v>205</v>
      </c>
    </row>
    <row r="5" spans="1:14" ht="15" customHeight="1" x14ac:dyDescent="0.2">
      <c r="A5" s="25">
        <v>2015</v>
      </c>
      <c r="B5" s="26" t="s">
        <v>9</v>
      </c>
      <c r="C5" s="26">
        <v>886</v>
      </c>
      <c r="D5" s="26">
        <v>13286907.389</v>
      </c>
      <c r="E5" s="26">
        <v>2546135.4424999999</v>
      </c>
      <c r="F5" s="26">
        <v>2223499.328499998</v>
      </c>
      <c r="G5" s="26">
        <v>18056541.159999985</v>
      </c>
      <c r="I5" s="97"/>
      <c r="J5" s="97"/>
      <c r="K5" s="97"/>
      <c r="L5" s="97"/>
    </row>
    <row r="6" spans="1:14" ht="15" customHeight="1" x14ac:dyDescent="0.2">
      <c r="A6" s="28">
        <v>2016</v>
      </c>
      <c r="B6" s="29" t="s">
        <v>9</v>
      </c>
      <c r="C6" s="29">
        <v>920</v>
      </c>
      <c r="D6" s="29">
        <v>16349328.28539999</v>
      </c>
      <c r="E6" s="29">
        <v>1664886.2605000008</v>
      </c>
      <c r="F6" s="29">
        <v>157759.39410000033</v>
      </c>
      <c r="G6" s="29">
        <v>18171972.940000001</v>
      </c>
      <c r="I6" s="97"/>
      <c r="J6" s="97"/>
      <c r="K6" s="97"/>
      <c r="L6" s="97"/>
    </row>
    <row r="7" spans="1:14" ht="15" customHeight="1" x14ac:dyDescent="0.2">
      <c r="A7" s="25">
        <v>2017</v>
      </c>
      <c r="B7" s="26" t="s">
        <v>9</v>
      </c>
      <c r="C7" s="26">
        <v>797</v>
      </c>
      <c r="D7" s="26">
        <v>13803870.542000001</v>
      </c>
      <c r="E7" s="26">
        <v>1770303.83</v>
      </c>
      <c r="F7" s="26">
        <v>171921.79800000053</v>
      </c>
      <c r="G7" s="26">
        <v>15746095.169999994</v>
      </c>
      <c r="I7" s="97"/>
      <c r="J7" s="97"/>
      <c r="K7" s="97"/>
      <c r="L7" s="97"/>
    </row>
    <row r="8" spans="1:14" ht="15" customHeight="1" x14ac:dyDescent="0.2">
      <c r="A8" s="28">
        <v>2018</v>
      </c>
      <c r="B8" s="29" t="s">
        <v>9</v>
      </c>
      <c r="C8" s="29">
        <v>745</v>
      </c>
      <c r="D8" s="29">
        <v>12896136.957000004</v>
      </c>
      <c r="E8" s="29">
        <v>1920333.0675000013</v>
      </c>
      <c r="F8" s="29">
        <v>199886.1755000001</v>
      </c>
      <c r="G8" s="29">
        <v>15016354.199999996</v>
      </c>
      <c r="I8" s="97"/>
      <c r="J8" s="97"/>
      <c r="K8" s="97"/>
      <c r="L8" s="97"/>
    </row>
    <row r="9" spans="1:14" ht="15" customHeight="1" x14ac:dyDescent="0.2">
      <c r="A9" s="25">
        <v>2019</v>
      </c>
      <c r="B9" s="26" t="s">
        <v>9</v>
      </c>
      <c r="C9" s="26">
        <v>761</v>
      </c>
      <c r="D9" s="26">
        <v>14336655.1226</v>
      </c>
      <c r="E9" s="26">
        <v>2536290.5795000005</v>
      </c>
      <c r="F9" s="26">
        <v>266998.01789999974</v>
      </c>
      <c r="G9" s="26">
        <v>17139942.719999991</v>
      </c>
      <c r="I9" s="97"/>
      <c r="J9" s="97"/>
      <c r="K9" s="97"/>
      <c r="L9" s="97"/>
    </row>
    <row r="10" spans="1:14" ht="15" customHeight="1" x14ac:dyDescent="0.2">
      <c r="A10" s="28">
        <v>2020</v>
      </c>
      <c r="B10" s="29" t="s">
        <v>9</v>
      </c>
      <c r="C10" s="29">
        <v>565</v>
      </c>
      <c r="D10" s="29">
        <v>10654238.159399997</v>
      </c>
      <c r="E10" s="29">
        <v>1863810.8954999996</v>
      </c>
      <c r="F10" s="29">
        <v>151355.62510000018</v>
      </c>
      <c r="G10" s="29">
        <v>12669404.679999992</v>
      </c>
      <c r="I10" s="97"/>
      <c r="J10" s="97"/>
      <c r="K10" s="97"/>
      <c r="L10" s="97"/>
      <c r="N10" s="95"/>
    </row>
    <row r="11" spans="1:14" ht="15" customHeight="1" x14ac:dyDescent="0.2">
      <c r="A11" s="25">
        <v>2021</v>
      </c>
      <c r="B11" s="26" t="s">
        <v>9</v>
      </c>
      <c r="C11" s="26">
        <v>518</v>
      </c>
      <c r="D11" s="26">
        <v>9202199.665893998</v>
      </c>
      <c r="E11" s="26">
        <v>2082587.054</v>
      </c>
      <c r="F11" s="26">
        <v>286257.49879900005</v>
      </c>
      <c r="G11" s="26">
        <v>11571044.218694992</v>
      </c>
      <c r="I11" s="97"/>
      <c r="J11" s="97"/>
      <c r="K11" s="97"/>
      <c r="L11" s="97"/>
    </row>
    <row r="12" spans="1:14" ht="15" customHeight="1" x14ac:dyDescent="0.2">
      <c r="A12" s="28">
        <v>2022</v>
      </c>
      <c r="B12" s="29" t="s">
        <v>9</v>
      </c>
      <c r="C12" s="29">
        <v>344</v>
      </c>
      <c r="D12" s="29">
        <v>4611945.6385980016</v>
      </c>
      <c r="E12" s="29">
        <v>1376826.0094999995</v>
      </c>
      <c r="F12" s="29">
        <v>277364.11790000013</v>
      </c>
      <c r="G12" s="29">
        <v>6258447.7259980002</v>
      </c>
      <c r="I12" s="97"/>
      <c r="J12" s="140"/>
      <c r="K12" s="140"/>
      <c r="L12" s="97"/>
    </row>
    <row r="13" spans="1:14" ht="15" customHeight="1" x14ac:dyDescent="0.2">
      <c r="A13" s="62"/>
      <c r="B13" s="62"/>
      <c r="C13" s="56"/>
      <c r="D13" s="56"/>
      <c r="E13" s="56"/>
      <c r="F13" s="62"/>
      <c r="G13" s="62"/>
    </row>
    <row r="14" spans="1:14" ht="15" customHeight="1" x14ac:dyDescent="0.2">
      <c r="A14" s="25">
        <v>2015</v>
      </c>
      <c r="B14" s="26" t="s">
        <v>11</v>
      </c>
      <c r="C14" s="26">
        <v>537</v>
      </c>
      <c r="D14" s="26">
        <v>13860463.26</v>
      </c>
      <c r="E14" s="26">
        <v>1216532.1799999997</v>
      </c>
      <c r="F14" s="26">
        <v>303391.07000000012</v>
      </c>
      <c r="G14" s="26">
        <v>15380386.509999996</v>
      </c>
      <c r="I14" s="97"/>
      <c r="J14" s="97"/>
      <c r="K14" s="97"/>
      <c r="L14" s="97"/>
    </row>
    <row r="15" spans="1:14" ht="15" customHeight="1" x14ac:dyDescent="0.2">
      <c r="A15" s="28">
        <v>2016</v>
      </c>
      <c r="B15" s="29" t="s">
        <v>11</v>
      </c>
      <c r="C15" s="29">
        <v>609</v>
      </c>
      <c r="D15" s="29">
        <v>16752479.489999996</v>
      </c>
      <c r="E15" s="29">
        <v>711257.19999999984</v>
      </c>
      <c r="F15" s="29">
        <v>325192.96999999997</v>
      </c>
      <c r="G15" s="29">
        <v>17788929.660000004</v>
      </c>
      <c r="I15" s="97"/>
      <c r="J15" s="97"/>
      <c r="K15" s="97"/>
      <c r="L15" s="97"/>
    </row>
    <row r="16" spans="1:14" ht="15" customHeight="1" x14ac:dyDescent="0.2">
      <c r="A16" s="25">
        <v>2017</v>
      </c>
      <c r="B16" s="26" t="s">
        <v>11</v>
      </c>
      <c r="C16" s="26">
        <v>503</v>
      </c>
      <c r="D16" s="26">
        <v>14488983.42</v>
      </c>
      <c r="E16" s="26">
        <v>613538.35000000009</v>
      </c>
      <c r="F16" s="26">
        <v>372288.98000000004</v>
      </c>
      <c r="G16" s="26">
        <v>15474810.750000004</v>
      </c>
      <c r="I16" s="97"/>
      <c r="J16" s="97"/>
      <c r="K16" s="97"/>
      <c r="L16" s="97"/>
    </row>
    <row r="17" spans="1:14" ht="15" customHeight="1" x14ac:dyDescent="0.2">
      <c r="A17" s="28">
        <v>2018</v>
      </c>
      <c r="B17" s="29" t="s">
        <v>11</v>
      </c>
      <c r="C17" s="29">
        <v>551</v>
      </c>
      <c r="D17" s="29">
        <v>15821535.140000002</v>
      </c>
      <c r="E17" s="29">
        <v>754769.54</v>
      </c>
      <c r="F17" s="29">
        <v>429744.95999999985</v>
      </c>
      <c r="G17" s="29">
        <v>17006049.649999995</v>
      </c>
      <c r="I17" s="97"/>
      <c r="J17" s="97"/>
      <c r="K17" s="97"/>
      <c r="L17" s="97"/>
    </row>
    <row r="18" spans="1:14" ht="15" customHeight="1" x14ac:dyDescent="0.2">
      <c r="A18" s="25">
        <v>2019</v>
      </c>
      <c r="B18" s="26" t="s">
        <v>11</v>
      </c>
      <c r="C18" s="26">
        <v>387</v>
      </c>
      <c r="D18" s="26">
        <v>10985541.499749003</v>
      </c>
      <c r="E18" s="26">
        <v>331277.09000000003</v>
      </c>
      <c r="F18" s="26">
        <v>291439.2300000001</v>
      </c>
      <c r="G18" s="26">
        <v>11608257.819750005</v>
      </c>
      <c r="I18" s="97"/>
      <c r="J18" s="97"/>
      <c r="K18" s="97"/>
      <c r="L18" s="97"/>
    </row>
    <row r="19" spans="1:14" ht="15" customHeight="1" x14ac:dyDescent="0.2">
      <c r="A19" s="28">
        <v>2020</v>
      </c>
      <c r="B19" s="29" t="s">
        <v>11</v>
      </c>
      <c r="C19" s="29">
        <v>304</v>
      </c>
      <c r="D19" s="29">
        <v>9490262.1500000004</v>
      </c>
      <c r="E19" s="29">
        <v>401770.71999999991</v>
      </c>
      <c r="F19" s="29">
        <v>-27782.529999999959</v>
      </c>
      <c r="G19" s="29">
        <v>9864250.3500000015</v>
      </c>
      <c r="I19" s="97"/>
      <c r="J19" s="97"/>
      <c r="K19" s="97"/>
      <c r="L19" s="97"/>
      <c r="N19" s="95"/>
    </row>
    <row r="20" spans="1:14" ht="15" customHeight="1" x14ac:dyDescent="0.2">
      <c r="A20" s="25">
        <v>2021</v>
      </c>
      <c r="B20" s="26" t="s">
        <v>11</v>
      </c>
      <c r="C20" s="26">
        <v>250</v>
      </c>
      <c r="D20" s="26">
        <v>6371778.4499999983</v>
      </c>
      <c r="E20" s="26">
        <v>211062.16999999995</v>
      </c>
      <c r="F20" s="26">
        <v>283751.15000000002</v>
      </c>
      <c r="G20" s="26">
        <v>6866591.7699999986</v>
      </c>
      <c r="I20" s="97"/>
      <c r="J20" s="97"/>
      <c r="K20" s="97"/>
      <c r="L20" s="97"/>
    </row>
    <row r="21" spans="1:14" ht="15" customHeight="1" x14ac:dyDescent="0.2">
      <c r="A21" s="28">
        <v>2022</v>
      </c>
      <c r="B21" s="29" t="s">
        <v>11</v>
      </c>
      <c r="C21" s="29">
        <v>282</v>
      </c>
      <c r="D21" s="29">
        <v>6045857.6699999999</v>
      </c>
      <c r="E21" s="29">
        <v>508777.62</v>
      </c>
      <c r="F21" s="29">
        <v>406443.20000000024</v>
      </c>
      <c r="G21" s="29">
        <v>6961078.4900000012</v>
      </c>
      <c r="I21" s="97"/>
      <c r="J21" s="97"/>
      <c r="K21" s="97"/>
      <c r="L21" s="97"/>
    </row>
    <row r="22" spans="1:14" ht="15" customHeight="1" x14ac:dyDescent="0.2">
      <c r="A22" s="62"/>
      <c r="B22" s="62"/>
      <c r="C22" s="56"/>
      <c r="D22" s="56"/>
      <c r="E22" s="56"/>
      <c r="F22" s="62"/>
      <c r="G22" s="62"/>
    </row>
    <row r="23" spans="1:14" ht="15" customHeight="1" x14ac:dyDescent="0.2">
      <c r="A23" s="25">
        <v>2015</v>
      </c>
      <c r="B23" s="26" t="s">
        <v>10</v>
      </c>
      <c r="C23" s="26">
        <v>1582</v>
      </c>
      <c r="D23" s="26">
        <v>54967086.645399988</v>
      </c>
      <c r="E23" s="26">
        <v>40151508.550499991</v>
      </c>
      <c r="F23" s="26">
        <v>295649.41410000017</v>
      </c>
      <c r="G23" s="26">
        <v>95414244.610000059</v>
      </c>
      <c r="I23" s="97"/>
      <c r="J23" s="97"/>
      <c r="K23" s="97"/>
      <c r="L23" s="97"/>
    </row>
    <row r="24" spans="1:14" ht="15" customHeight="1" x14ac:dyDescent="0.2">
      <c r="A24" s="28">
        <v>2016</v>
      </c>
      <c r="B24" s="29" t="s">
        <v>10</v>
      </c>
      <c r="C24" s="29">
        <v>1745</v>
      </c>
      <c r="D24" s="29">
        <v>80876974.649599954</v>
      </c>
      <c r="E24" s="29">
        <v>43614079.647000022</v>
      </c>
      <c r="F24" s="29">
        <v>1140607.5134000001</v>
      </c>
      <c r="G24" s="29">
        <v>125631661.81000012</v>
      </c>
      <c r="I24" s="97"/>
      <c r="J24" s="97"/>
      <c r="K24" s="97"/>
      <c r="L24" s="97"/>
    </row>
    <row r="25" spans="1:14" ht="15" customHeight="1" x14ac:dyDescent="0.2">
      <c r="A25" s="25">
        <v>2017</v>
      </c>
      <c r="B25" s="26" t="s">
        <v>10</v>
      </c>
      <c r="C25" s="26">
        <v>1715</v>
      </c>
      <c r="D25" s="26">
        <v>65259516.086599991</v>
      </c>
      <c r="E25" s="26">
        <v>40599318.976100005</v>
      </c>
      <c r="F25" s="26">
        <v>1458194.9838990001</v>
      </c>
      <c r="G25" s="26">
        <v>107317030.05659992</v>
      </c>
      <c r="I25" s="97"/>
      <c r="J25" s="97"/>
      <c r="K25" s="97"/>
      <c r="L25" s="97"/>
    </row>
    <row r="26" spans="1:14" ht="15" customHeight="1" x14ac:dyDescent="0.2">
      <c r="A26" s="28">
        <v>2018</v>
      </c>
      <c r="B26" s="29" t="s">
        <v>10</v>
      </c>
      <c r="C26" s="29">
        <v>1606</v>
      </c>
      <c r="D26" s="29">
        <v>65703344.862600982</v>
      </c>
      <c r="E26" s="29">
        <v>39018838.563698046</v>
      </c>
      <c r="F26" s="29">
        <v>432095.74389999977</v>
      </c>
      <c r="G26" s="29">
        <v>105154279.14019887</v>
      </c>
      <c r="I26" s="97"/>
      <c r="J26" s="97"/>
      <c r="K26" s="97"/>
      <c r="L26" s="97"/>
    </row>
    <row r="27" spans="1:14" ht="15" customHeight="1" x14ac:dyDescent="0.2">
      <c r="A27" s="25">
        <v>2019</v>
      </c>
      <c r="B27" s="26" t="s">
        <v>10</v>
      </c>
      <c r="C27" s="26">
        <v>1703</v>
      </c>
      <c r="D27" s="26">
        <v>62234333.950398959</v>
      </c>
      <c r="E27" s="26">
        <v>41526199.648000009</v>
      </c>
      <c r="F27" s="26">
        <v>1200934.5515999997</v>
      </c>
      <c r="G27" s="26">
        <v>104961468.15000004</v>
      </c>
      <c r="I27" s="97"/>
      <c r="J27" s="97"/>
      <c r="K27" s="97"/>
      <c r="L27" s="97"/>
    </row>
    <row r="28" spans="1:14" ht="15" customHeight="1" x14ac:dyDescent="0.2">
      <c r="A28" s="28">
        <v>2020</v>
      </c>
      <c r="B28" s="29" t="s">
        <v>10</v>
      </c>
      <c r="C28" s="29">
        <v>1563</v>
      </c>
      <c r="D28" s="29">
        <v>66507706.233197004</v>
      </c>
      <c r="E28" s="29">
        <v>38311489.00999999</v>
      </c>
      <c r="F28" s="29">
        <v>528632.56999999983</v>
      </c>
      <c r="G28" s="29">
        <v>105347827.783199</v>
      </c>
      <c r="I28" s="97"/>
      <c r="J28" s="97"/>
      <c r="K28" s="97"/>
      <c r="L28" s="97"/>
      <c r="N28" s="95"/>
    </row>
    <row r="29" spans="1:14" ht="15" customHeight="1" x14ac:dyDescent="0.2">
      <c r="A29" s="25">
        <v>2021</v>
      </c>
      <c r="B29" s="26" t="s">
        <v>10</v>
      </c>
      <c r="C29" s="26">
        <v>1503</v>
      </c>
      <c r="D29" s="26">
        <v>53816400.874999002</v>
      </c>
      <c r="E29" s="26">
        <v>39467273.942499988</v>
      </c>
      <c r="F29" s="26">
        <v>1566927.5849019988</v>
      </c>
      <c r="G29" s="26">
        <v>94850602.402401939</v>
      </c>
      <c r="I29" s="97"/>
      <c r="J29" s="97"/>
      <c r="K29" s="97"/>
      <c r="L29" s="97"/>
    </row>
    <row r="30" spans="1:14" ht="15" customHeight="1" x14ac:dyDescent="0.2">
      <c r="A30" s="28">
        <v>2022</v>
      </c>
      <c r="B30" s="29" t="s">
        <v>10</v>
      </c>
      <c r="C30" s="29">
        <v>1595</v>
      </c>
      <c r="D30" s="29">
        <v>59086579.762598954</v>
      </c>
      <c r="E30" s="29">
        <v>45525006.179499954</v>
      </c>
      <c r="F30" s="29">
        <v>2201259.4468979989</v>
      </c>
      <c r="G30" s="29">
        <v>106812845.39899805</v>
      </c>
      <c r="I30" s="97"/>
      <c r="J30" s="97"/>
      <c r="K30" s="97"/>
      <c r="L30" s="97"/>
    </row>
    <row r="34" spans="1:1" x14ac:dyDescent="0.2">
      <c r="A34" t="s">
        <v>166</v>
      </c>
    </row>
  </sheetData>
  <mergeCells count="2">
    <mergeCell ref="A3:G3"/>
    <mergeCell ref="J12:K1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K38"/>
  <sheetViews>
    <sheetView zoomScaleNormal="100" workbookViewId="0">
      <selection activeCell="B23" sqref="B23"/>
    </sheetView>
  </sheetViews>
  <sheetFormatPr defaultRowHeight="14.25" x14ac:dyDescent="0.2"/>
  <cols>
    <col min="1" max="1" width="30.21875" customWidth="1"/>
    <col min="2" max="2" width="15.21875" customWidth="1"/>
    <col min="3" max="3" width="27" bestFit="1" customWidth="1"/>
    <col min="4" max="4" width="26.44140625" bestFit="1" customWidth="1"/>
    <col min="5" max="5" width="14.21875" bestFit="1" customWidth="1"/>
    <col min="6" max="6" width="19.44140625" bestFit="1" customWidth="1"/>
    <col min="7" max="8" width="15.6640625" customWidth="1"/>
    <col min="9" max="9" width="12" bestFit="1" customWidth="1"/>
    <col min="10" max="10" width="10.88671875" customWidth="1"/>
  </cols>
  <sheetData>
    <row r="2" spans="1:11" x14ac:dyDescent="0.2">
      <c r="A2" s="10"/>
    </row>
    <row r="3" spans="1:11" ht="24.95" customHeight="1" x14ac:dyDescent="0.2">
      <c r="A3" s="125" t="s">
        <v>207</v>
      </c>
      <c r="B3" s="125"/>
      <c r="C3" s="125"/>
      <c r="D3" s="125"/>
      <c r="E3" s="125"/>
      <c r="F3" s="125"/>
      <c r="G3" s="125"/>
      <c r="H3" s="125"/>
    </row>
    <row r="4" spans="1:11" ht="20.100000000000001" customHeight="1" x14ac:dyDescent="0.2">
      <c r="A4" s="94" t="s">
        <v>56</v>
      </c>
      <c r="B4" s="94" t="s">
        <v>16</v>
      </c>
      <c r="C4" s="94" t="s">
        <v>65</v>
      </c>
      <c r="D4" s="94" t="s">
        <v>66</v>
      </c>
      <c r="E4" s="94" t="s">
        <v>67</v>
      </c>
      <c r="F4" s="94" t="s">
        <v>68</v>
      </c>
      <c r="G4" s="94" t="s">
        <v>69</v>
      </c>
      <c r="H4" s="94" t="s">
        <v>70</v>
      </c>
      <c r="J4" s="31"/>
      <c r="K4" s="31"/>
    </row>
    <row r="5" spans="1:11" ht="15" customHeight="1" x14ac:dyDescent="0.2">
      <c r="A5" s="142" t="s">
        <v>251</v>
      </c>
      <c r="B5" s="143"/>
      <c r="C5" s="143"/>
      <c r="D5" s="143"/>
      <c r="E5" s="143"/>
      <c r="F5" s="143"/>
      <c r="G5" s="143"/>
      <c r="H5" s="144"/>
    </row>
    <row r="6" spans="1:11" ht="15" customHeight="1" x14ac:dyDescent="0.2">
      <c r="A6" s="94" t="s">
        <v>12</v>
      </c>
      <c r="B6" s="58">
        <v>1868</v>
      </c>
      <c r="C6" s="58">
        <v>29253425.451299988</v>
      </c>
      <c r="D6" s="58">
        <v>4300481.7752989978</v>
      </c>
      <c r="E6" s="141">
        <v>4227090.2744999975</v>
      </c>
      <c r="F6" s="141"/>
      <c r="G6" s="58">
        <v>2351490.598900001</v>
      </c>
      <c r="H6" s="58">
        <v>40132488.099998981</v>
      </c>
      <c r="J6" s="6"/>
    </row>
    <row r="7" spans="1:11" ht="15" customHeight="1" x14ac:dyDescent="0.2">
      <c r="A7" s="94" t="s">
        <v>11</v>
      </c>
      <c r="B7" s="60">
        <v>1450</v>
      </c>
      <c r="C7" s="60">
        <v>37866453.281000003</v>
      </c>
      <c r="D7" s="60">
        <v>2684059.479997999</v>
      </c>
      <c r="E7" s="60">
        <v>469641.84200000012</v>
      </c>
      <c r="F7" s="60">
        <v>638949.56050000002</v>
      </c>
      <c r="G7" s="60">
        <v>1363609.526499999</v>
      </c>
      <c r="H7" s="60">
        <v>43022713.689998008</v>
      </c>
      <c r="J7" s="6"/>
      <c r="K7" s="6"/>
    </row>
    <row r="8" spans="1:11" ht="15" customHeight="1" x14ac:dyDescent="0.2">
      <c r="A8" s="94" t="s">
        <v>13</v>
      </c>
      <c r="B8" s="58">
        <v>1002</v>
      </c>
      <c r="C8" s="58">
        <v>24265238.942800011</v>
      </c>
      <c r="D8" s="58">
        <v>3155769.4819990001</v>
      </c>
      <c r="E8" s="58">
        <v>664970.15960000025</v>
      </c>
      <c r="F8" s="58">
        <v>5338248.6863999991</v>
      </c>
      <c r="G8" s="58">
        <v>559084.84919999959</v>
      </c>
      <c r="H8" s="58">
        <v>33983312.119999014</v>
      </c>
      <c r="J8" s="6"/>
      <c r="K8" s="6"/>
    </row>
    <row r="9" spans="1:11" ht="15" customHeight="1" x14ac:dyDescent="0.2">
      <c r="A9" s="94" t="s">
        <v>14</v>
      </c>
      <c r="B9" s="60">
        <v>7973</v>
      </c>
      <c r="C9" s="60">
        <v>335202685.09370011</v>
      </c>
      <c r="D9" s="60">
        <v>95093989.654690966</v>
      </c>
      <c r="E9" s="60">
        <v>101254694.67679997</v>
      </c>
      <c r="F9" s="60">
        <v>167324864.89619967</v>
      </c>
      <c r="G9" s="60">
        <v>7179983.3936000168</v>
      </c>
      <c r="H9" s="60">
        <v>706056217.71499074</v>
      </c>
      <c r="J9" s="6"/>
      <c r="K9" s="6"/>
    </row>
    <row r="10" spans="1:11" ht="15" customHeight="1" x14ac:dyDescent="0.2">
      <c r="A10" s="94" t="s">
        <v>15</v>
      </c>
      <c r="B10" s="58">
        <v>543</v>
      </c>
      <c r="C10" s="58">
        <v>12798773.469000001</v>
      </c>
      <c r="D10" s="58">
        <v>3141741.2399999993</v>
      </c>
      <c r="E10" s="58">
        <v>5801117.8780000005</v>
      </c>
      <c r="F10" s="58">
        <v>10235297.169500001</v>
      </c>
      <c r="G10" s="58">
        <v>808050.82349999959</v>
      </c>
      <c r="H10" s="58">
        <v>32784980.579999998</v>
      </c>
      <c r="J10" s="6"/>
      <c r="K10" s="6"/>
    </row>
    <row r="11" spans="1:11" ht="15" customHeight="1" x14ac:dyDescent="0.2">
      <c r="A11" s="142" t="s">
        <v>250</v>
      </c>
      <c r="B11" s="143"/>
      <c r="C11" s="143"/>
      <c r="D11" s="143"/>
      <c r="E11" s="143"/>
      <c r="F11" s="143"/>
      <c r="G11" s="143"/>
      <c r="H11" s="144"/>
    </row>
    <row r="12" spans="1:11" ht="15" customHeight="1" x14ac:dyDescent="0.2">
      <c r="A12" s="94" t="s">
        <v>12</v>
      </c>
      <c r="B12" s="58">
        <v>1850</v>
      </c>
      <c r="C12" s="58">
        <v>27125197.124099981</v>
      </c>
      <c r="D12" s="58">
        <v>4025887.2372989962</v>
      </c>
      <c r="E12" s="58">
        <v>940360.21279999998</v>
      </c>
      <c r="F12" s="58">
        <v>2742120.4777000006</v>
      </c>
      <c r="G12" s="58">
        <v>838818.0680999998</v>
      </c>
      <c r="H12" s="58">
        <v>35672383.119999997</v>
      </c>
    </row>
    <row r="13" spans="1:11" ht="15" customHeight="1" x14ac:dyDescent="0.2">
      <c r="A13" s="94" t="s">
        <v>11</v>
      </c>
      <c r="B13" s="60">
        <v>1444</v>
      </c>
      <c r="C13" s="60">
        <v>36922256.681000002</v>
      </c>
      <c r="D13" s="60">
        <v>2327621.1799979992</v>
      </c>
      <c r="E13" s="60">
        <v>469041.84200000018</v>
      </c>
      <c r="F13" s="60">
        <v>638949.56050000002</v>
      </c>
      <c r="G13" s="60">
        <v>1514266.1764999987</v>
      </c>
      <c r="H13" s="60">
        <v>41872135.440000132</v>
      </c>
    </row>
    <row r="14" spans="1:11" ht="15" customHeight="1" x14ac:dyDescent="0.2">
      <c r="A14" s="94" t="s">
        <v>13</v>
      </c>
      <c r="B14" s="58">
        <v>992</v>
      </c>
      <c r="C14" s="58">
        <v>23180295.803800005</v>
      </c>
      <c r="D14" s="58">
        <v>2573075.8319990002</v>
      </c>
      <c r="E14" s="58">
        <v>435692.66160000011</v>
      </c>
      <c r="F14" s="58">
        <v>5142859.3318999978</v>
      </c>
      <c r="G14" s="58">
        <v>535616.78069999954</v>
      </c>
      <c r="H14" s="58">
        <v>31867540.409999993</v>
      </c>
    </row>
    <row r="15" spans="1:11" ht="15" customHeight="1" x14ac:dyDescent="0.2">
      <c r="A15" s="94" t="s">
        <v>14</v>
      </c>
      <c r="B15" s="60">
        <v>7008</v>
      </c>
      <c r="C15" s="60">
        <v>188921054.32840994</v>
      </c>
      <c r="D15" s="60">
        <v>17157933.088980999</v>
      </c>
      <c r="E15" s="60">
        <v>63494137.124800034</v>
      </c>
      <c r="F15" s="60">
        <v>99693092.520699948</v>
      </c>
      <c r="G15" s="60">
        <v>4575580.7021000013</v>
      </c>
      <c r="H15" s="60">
        <v>373841797.78499889</v>
      </c>
    </row>
    <row r="16" spans="1:11" ht="15" customHeight="1" x14ac:dyDescent="0.2">
      <c r="A16" s="94" t="s">
        <v>15</v>
      </c>
      <c r="B16" s="58">
        <v>512</v>
      </c>
      <c r="C16" s="58">
        <v>9473448.8100000005</v>
      </c>
      <c r="D16" s="58">
        <v>321475.48000000004</v>
      </c>
      <c r="E16" s="58">
        <v>3453938.39</v>
      </c>
      <c r="F16" s="58">
        <v>6818602.5299999984</v>
      </c>
      <c r="G16" s="58">
        <v>625759.48999999987</v>
      </c>
      <c r="H16" s="58">
        <v>20693224.699999984</v>
      </c>
    </row>
    <row r="17" spans="1:8" x14ac:dyDescent="0.2">
      <c r="A17" s="85" t="s">
        <v>239</v>
      </c>
      <c r="C17" s="95"/>
      <c r="D17" s="95"/>
      <c r="E17" s="95"/>
      <c r="F17" s="95"/>
      <c r="G17" s="95"/>
      <c r="H17" s="95"/>
    </row>
    <row r="19" spans="1:8" x14ac:dyDescent="0.2">
      <c r="C19" s="95"/>
      <c r="D19" s="95"/>
      <c r="E19" s="95"/>
      <c r="F19" s="95"/>
      <c r="G19" s="95"/>
      <c r="H19" s="95"/>
    </row>
    <row r="20" spans="1:8" x14ac:dyDescent="0.2">
      <c r="A20" t="s">
        <v>208</v>
      </c>
      <c r="C20" s="95"/>
      <c r="D20" s="95"/>
      <c r="E20" s="95"/>
      <c r="F20" s="95"/>
      <c r="G20" s="95"/>
      <c r="H20" s="95"/>
    </row>
    <row r="26" spans="1:8" x14ac:dyDescent="0.2">
      <c r="C26" s="97"/>
    </row>
    <row r="28" spans="1:8" x14ac:dyDescent="0.2">
      <c r="C28" s="95"/>
      <c r="D28" s="97"/>
      <c r="E28" s="97"/>
      <c r="F28" s="97"/>
      <c r="G28" s="97"/>
      <c r="H28" s="97"/>
    </row>
    <row r="29" spans="1:8" x14ac:dyDescent="0.2">
      <c r="C29" s="97"/>
      <c r="D29" s="97"/>
      <c r="E29" s="97"/>
      <c r="F29" s="97"/>
      <c r="G29" s="97"/>
      <c r="H29" s="97"/>
    </row>
    <row r="30" spans="1:8" x14ac:dyDescent="0.2">
      <c r="C30" s="97"/>
      <c r="D30" s="97"/>
      <c r="E30" s="97"/>
      <c r="F30" s="97"/>
      <c r="G30" s="97"/>
      <c r="H30" s="97"/>
    </row>
    <row r="31" spans="1:8" x14ac:dyDescent="0.2">
      <c r="C31" s="97"/>
      <c r="D31" s="97"/>
      <c r="E31" s="97"/>
      <c r="F31" s="97"/>
      <c r="G31" s="97"/>
      <c r="H31" s="97"/>
    </row>
    <row r="32" spans="1:8" x14ac:dyDescent="0.2">
      <c r="C32" s="97"/>
      <c r="D32" s="97"/>
      <c r="E32" s="97"/>
      <c r="F32" s="97"/>
      <c r="G32" s="97"/>
      <c r="H32" s="97"/>
    </row>
    <row r="34" spans="3:8" x14ac:dyDescent="0.2">
      <c r="C34" s="97"/>
      <c r="D34" s="97"/>
      <c r="E34" s="97"/>
      <c r="F34" s="97"/>
      <c r="G34" s="97"/>
      <c r="H34" s="97"/>
    </row>
    <row r="35" spans="3:8" x14ac:dyDescent="0.2">
      <c r="C35" s="97"/>
      <c r="D35" s="97"/>
      <c r="E35" s="97"/>
      <c r="F35" s="97"/>
      <c r="G35" s="97"/>
      <c r="H35" s="97"/>
    </row>
    <row r="36" spans="3:8" x14ac:dyDescent="0.2">
      <c r="C36" s="97"/>
      <c r="D36" s="97"/>
      <c r="E36" s="97"/>
      <c r="F36" s="97"/>
      <c r="G36" s="97"/>
      <c r="H36" s="97"/>
    </row>
    <row r="37" spans="3:8" x14ac:dyDescent="0.2">
      <c r="C37" s="97"/>
      <c r="D37" s="97"/>
      <c r="E37" s="97"/>
      <c r="F37" s="97"/>
      <c r="G37" s="97"/>
      <c r="H37" s="97"/>
    </row>
    <row r="38" spans="3:8" x14ac:dyDescent="0.2">
      <c r="C38" s="97"/>
      <c r="D38" s="97"/>
      <c r="E38" s="97"/>
      <c r="F38" s="97"/>
      <c r="G38" s="97"/>
      <c r="H38" s="97"/>
    </row>
  </sheetData>
  <mergeCells count="4">
    <mergeCell ref="A3:H3"/>
    <mergeCell ref="E6:F6"/>
    <mergeCell ref="A11:H11"/>
    <mergeCell ref="A5:H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3:G19"/>
  <sheetViews>
    <sheetView workbookViewId="0">
      <selection activeCell="D11" sqref="D11"/>
    </sheetView>
  </sheetViews>
  <sheetFormatPr defaultColWidth="8.88671875" defaultRowHeight="14.25" x14ac:dyDescent="0.2"/>
  <cols>
    <col min="1" max="1" width="46.77734375" style="63" customWidth="1"/>
    <col min="2" max="5" width="17.44140625" style="63" customWidth="1"/>
    <col min="6" max="6" width="34.109375" style="63" customWidth="1"/>
    <col min="7" max="16384" width="8.88671875" style="63"/>
  </cols>
  <sheetData>
    <row r="3" spans="1:7" ht="24.95" customHeight="1" x14ac:dyDescent="0.2">
      <c r="A3" s="125" t="s">
        <v>213</v>
      </c>
      <c r="B3" s="125"/>
      <c r="C3" s="125"/>
      <c r="D3" s="125"/>
      <c r="E3" s="125"/>
      <c r="F3" s="125"/>
    </row>
    <row r="4" spans="1:7" ht="20.100000000000001" customHeight="1" x14ac:dyDescent="0.2">
      <c r="A4" s="69"/>
      <c r="B4" s="64" t="s">
        <v>209</v>
      </c>
      <c r="C4" s="64" t="s">
        <v>12</v>
      </c>
      <c r="D4" s="64" t="s">
        <v>11</v>
      </c>
      <c r="E4" s="64" t="s">
        <v>13</v>
      </c>
      <c r="F4" s="64" t="s">
        <v>210</v>
      </c>
    </row>
    <row r="5" spans="1:7" ht="15" customHeight="1" x14ac:dyDescent="0.2">
      <c r="A5" s="64" t="s">
        <v>211</v>
      </c>
      <c r="B5" s="65">
        <v>838</v>
      </c>
      <c r="C5" s="65">
        <v>262</v>
      </c>
      <c r="D5" s="65">
        <v>340</v>
      </c>
      <c r="E5" s="65">
        <v>128</v>
      </c>
      <c r="F5" s="65">
        <v>108</v>
      </c>
    </row>
    <row r="6" spans="1:7" ht="15" customHeight="1" x14ac:dyDescent="0.2">
      <c r="A6" s="64" t="s">
        <v>212</v>
      </c>
      <c r="B6" s="66">
        <v>2610</v>
      </c>
      <c r="C6" s="66">
        <v>94</v>
      </c>
      <c r="D6" s="66">
        <v>70</v>
      </c>
      <c r="E6" s="66">
        <v>64</v>
      </c>
      <c r="F6" s="66">
        <v>2382</v>
      </c>
    </row>
    <row r="7" spans="1:7" ht="15" customHeight="1" x14ac:dyDescent="0.2"/>
    <row r="8" spans="1:7" ht="15" customHeight="1" x14ac:dyDescent="0.2">
      <c r="B8" s="101"/>
      <c r="C8" s="101"/>
      <c r="D8" s="101"/>
      <c r="E8" s="101"/>
      <c r="F8" s="101"/>
    </row>
    <row r="9" spans="1:7" ht="15" customHeight="1" x14ac:dyDescent="0.2">
      <c r="B9" s="70"/>
      <c r="C9" s="67"/>
      <c r="D9" s="67"/>
      <c r="E9" s="67"/>
      <c r="F9" s="67"/>
      <c r="G9" s="68"/>
    </row>
    <row r="10" spans="1:7" ht="15" customHeight="1" x14ac:dyDescent="0.2">
      <c r="A10"/>
      <c r="B10" s="102"/>
      <c r="C10" s="102"/>
      <c r="D10" s="102"/>
      <c r="E10" s="102"/>
      <c r="F10" s="102"/>
    </row>
    <row r="11" spans="1:7" ht="15" customHeight="1" x14ac:dyDescent="0.2">
      <c r="B11" s="102"/>
      <c r="C11" s="102"/>
      <c r="D11" s="102"/>
      <c r="E11" s="102"/>
      <c r="F11" s="102"/>
    </row>
    <row r="12" spans="1:7" ht="15" customHeight="1" x14ac:dyDescent="0.2"/>
    <row r="13" spans="1:7" ht="15" customHeight="1" x14ac:dyDescent="0.2">
      <c r="C13" s="68"/>
      <c r="D13" s="68"/>
      <c r="E13" s="68"/>
      <c r="F13" s="68"/>
    </row>
    <row r="14" spans="1:7" x14ac:dyDescent="0.2">
      <c r="B14" s="68"/>
      <c r="C14" s="68"/>
      <c r="D14" s="68"/>
      <c r="E14" s="68"/>
      <c r="F14" s="68"/>
    </row>
    <row r="15" spans="1:7" x14ac:dyDescent="0.2">
      <c r="B15" s="68"/>
      <c r="C15" s="68"/>
      <c r="D15" s="68"/>
      <c r="E15" s="68"/>
      <c r="F15" s="68"/>
    </row>
    <row r="16" spans="1:7" x14ac:dyDescent="0.2">
      <c r="E16" s="68"/>
    </row>
    <row r="17" spans="5:5" x14ac:dyDescent="0.2">
      <c r="E17" s="68"/>
    </row>
    <row r="18" spans="5:5" x14ac:dyDescent="0.2">
      <c r="E18" s="68"/>
    </row>
    <row r="19" spans="5:5" x14ac:dyDescent="0.2">
      <c r="E19" s="68"/>
    </row>
  </sheetData>
  <mergeCells count="1">
    <mergeCell ref="A3:F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3:O15"/>
  <sheetViews>
    <sheetView workbookViewId="0">
      <selection activeCell="I12" sqref="I12"/>
    </sheetView>
  </sheetViews>
  <sheetFormatPr defaultColWidth="8.88671875" defaultRowHeight="14.25" x14ac:dyDescent="0.2"/>
  <cols>
    <col min="1" max="1" width="19.5546875" style="63" customWidth="1"/>
    <col min="2" max="15" width="11.5546875" style="63" customWidth="1"/>
    <col min="16" max="16384" width="8.88671875" style="63"/>
  </cols>
  <sheetData>
    <row r="3" spans="1:15" ht="24.95" customHeight="1" x14ac:dyDescent="0.2">
      <c r="A3" s="145" t="s">
        <v>226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5" ht="20.100000000000001" customHeight="1" x14ac:dyDescent="0.2">
      <c r="A4" s="69"/>
      <c r="B4" s="146" t="s">
        <v>214</v>
      </c>
      <c r="C4" s="146"/>
      <c r="D4" s="146"/>
      <c r="E4" s="146"/>
      <c r="F4" s="146"/>
      <c r="G4" s="146"/>
      <c r="H4" s="146"/>
      <c r="I4" s="146" t="s">
        <v>211</v>
      </c>
      <c r="J4" s="146"/>
      <c r="K4" s="146"/>
      <c r="L4" s="146"/>
      <c r="M4" s="146"/>
      <c r="N4" s="146"/>
      <c r="O4" s="146"/>
    </row>
    <row r="5" spans="1:15" ht="20.100000000000001" customHeight="1" x14ac:dyDescent="0.2">
      <c r="A5" s="69"/>
      <c r="B5" s="64" t="s">
        <v>215</v>
      </c>
      <c r="C5" s="64" t="s">
        <v>216</v>
      </c>
      <c r="D5" s="64" t="s">
        <v>217</v>
      </c>
      <c r="E5" s="64" t="s">
        <v>218</v>
      </c>
      <c r="F5" s="64" t="s">
        <v>219</v>
      </c>
      <c r="G5" s="64" t="s">
        <v>220</v>
      </c>
      <c r="H5" s="64" t="s">
        <v>221</v>
      </c>
      <c r="I5" s="64" t="s">
        <v>215</v>
      </c>
      <c r="J5" s="64" t="s">
        <v>216</v>
      </c>
      <c r="K5" s="64" t="s">
        <v>217</v>
      </c>
      <c r="L5" s="64" t="s">
        <v>218</v>
      </c>
      <c r="M5" s="64" t="s">
        <v>219</v>
      </c>
      <c r="N5" s="64" t="s">
        <v>220</v>
      </c>
      <c r="O5" s="64" t="s">
        <v>221</v>
      </c>
    </row>
    <row r="6" spans="1:15" ht="15" customHeight="1" x14ac:dyDescent="0.2">
      <c r="A6" s="64" t="s">
        <v>12</v>
      </c>
      <c r="B6" s="65">
        <v>89</v>
      </c>
      <c r="C6" s="65">
        <v>70</v>
      </c>
      <c r="D6" s="65">
        <v>50</v>
      </c>
      <c r="E6" s="65">
        <v>29</v>
      </c>
      <c r="F6" s="65">
        <v>26</v>
      </c>
      <c r="G6" s="65">
        <v>19</v>
      </c>
      <c r="H6" s="65">
        <v>20</v>
      </c>
      <c r="I6" s="65">
        <v>25</v>
      </c>
      <c r="J6" s="65">
        <v>51</v>
      </c>
      <c r="K6" s="65">
        <v>59</v>
      </c>
      <c r="L6" s="65">
        <v>45</v>
      </c>
      <c r="M6" s="65">
        <v>71</v>
      </c>
      <c r="N6" s="65">
        <v>63</v>
      </c>
      <c r="O6" s="65">
        <v>83</v>
      </c>
    </row>
    <row r="7" spans="1:15" ht="15" customHeight="1" x14ac:dyDescent="0.2">
      <c r="A7" s="64" t="s">
        <v>11</v>
      </c>
      <c r="B7" s="66">
        <v>76</v>
      </c>
      <c r="C7" s="66">
        <v>28</v>
      </c>
      <c r="D7" s="66">
        <v>17</v>
      </c>
      <c r="E7" s="66">
        <v>29</v>
      </c>
      <c r="F7" s="66">
        <v>11</v>
      </c>
      <c r="G7" s="66">
        <v>15</v>
      </c>
      <c r="H7" s="66">
        <v>15</v>
      </c>
      <c r="I7" s="66">
        <v>12</v>
      </c>
      <c r="J7" s="66">
        <v>49</v>
      </c>
      <c r="K7" s="66">
        <v>79</v>
      </c>
      <c r="L7" s="66">
        <v>56</v>
      </c>
      <c r="M7" s="66">
        <v>84</v>
      </c>
      <c r="N7" s="66">
        <v>91</v>
      </c>
      <c r="O7" s="66">
        <v>109</v>
      </c>
    </row>
    <row r="8" spans="1:15" ht="15" customHeight="1" x14ac:dyDescent="0.2">
      <c r="A8" s="64" t="s">
        <v>13</v>
      </c>
      <c r="B8" s="65">
        <v>92</v>
      </c>
      <c r="C8" s="65">
        <v>48</v>
      </c>
      <c r="D8" s="65">
        <v>41</v>
      </c>
      <c r="E8" s="65">
        <v>16</v>
      </c>
      <c r="F8" s="65">
        <v>20</v>
      </c>
      <c r="G8" s="65">
        <v>17</v>
      </c>
      <c r="H8" s="65">
        <v>11</v>
      </c>
      <c r="I8" s="65">
        <v>4</v>
      </c>
      <c r="J8" s="65">
        <v>15</v>
      </c>
      <c r="K8" s="65">
        <v>17</v>
      </c>
      <c r="L8" s="65">
        <v>27</v>
      </c>
      <c r="M8" s="65">
        <v>38</v>
      </c>
      <c r="N8" s="65">
        <v>31</v>
      </c>
      <c r="O8" s="65">
        <v>32</v>
      </c>
    </row>
    <row r="13" spans="1:15" x14ac:dyDescent="0.2">
      <c r="A13" t="s">
        <v>246</v>
      </c>
      <c r="I13" s="102"/>
      <c r="J13" s="102"/>
      <c r="K13" s="102"/>
      <c r="L13" s="102"/>
      <c r="M13" s="102"/>
      <c r="N13" s="102"/>
      <c r="O13" s="102"/>
    </row>
    <row r="14" spans="1:15" x14ac:dyDescent="0.2">
      <c r="I14" s="102"/>
      <c r="J14" s="102"/>
      <c r="K14" s="102"/>
      <c r="L14" s="102"/>
      <c r="M14" s="102"/>
      <c r="N14" s="102"/>
      <c r="O14" s="102"/>
    </row>
    <row r="15" spans="1:15" x14ac:dyDescent="0.2">
      <c r="I15" s="102"/>
      <c r="J15" s="102"/>
      <c r="K15" s="102"/>
      <c r="L15" s="102"/>
      <c r="M15" s="102"/>
      <c r="N15" s="102"/>
      <c r="O15" s="102"/>
    </row>
  </sheetData>
  <mergeCells count="3">
    <mergeCell ref="A3:O3"/>
    <mergeCell ref="B4:H4"/>
    <mergeCell ref="I4:O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3:G21"/>
  <sheetViews>
    <sheetView workbookViewId="0">
      <selection activeCell="C17" sqref="C17"/>
    </sheetView>
  </sheetViews>
  <sheetFormatPr defaultColWidth="8.88671875" defaultRowHeight="14.25" x14ac:dyDescent="0.2"/>
  <cols>
    <col min="1" max="6" width="27.5546875" style="63" customWidth="1"/>
    <col min="7" max="16384" width="8.88671875" style="63"/>
  </cols>
  <sheetData>
    <row r="3" spans="1:7" ht="24.95" customHeight="1" x14ac:dyDescent="0.2">
      <c r="A3" s="145" t="s">
        <v>259</v>
      </c>
      <c r="B3" s="145"/>
      <c r="C3" s="145"/>
      <c r="D3" s="145"/>
      <c r="E3" s="145"/>
      <c r="F3" s="145"/>
    </row>
    <row r="4" spans="1:7" ht="20.100000000000001" customHeight="1" x14ac:dyDescent="0.2">
      <c r="A4" s="148"/>
      <c r="B4" s="148"/>
      <c r="C4" s="146" t="s">
        <v>222</v>
      </c>
      <c r="D4" s="146"/>
      <c r="E4" s="146" t="s">
        <v>223</v>
      </c>
      <c r="F4" s="146"/>
    </row>
    <row r="5" spans="1:7" ht="20.100000000000001" customHeight="1" x14ac:dyDescent="0.2">
      <c r="A5" s="64" t="s">
        <v>147</v>
      </c>
      <c r="B5" s="64" t="s">
        <v>225</v>
      </c>
      <c r="C5" s="64" t="s">
        <v>16</v>
      </c>
      <c r="D5" s="64" t="s">
        <v>224</v>
      </c>
      <c r="E5" s="64" t="s">
        <v>16</v>
      </c>
      <c r="F5" s="64" t="s">
        <v>224</v>
      </c>
    </row>
    <row r="6" spans="1:7" ht="15" customHeight="1" x14ac:dyDescent="0.2">
      <c r="A6" s="147" t="s">
        <v>4</v>
      </c>
      <c r="B6" s="73" t="s">
        <v>12</v>
      </c>
      <c r="C6" s="65">
        <v>287</v>
      </c>
      <c r="D6" s="65">
        <v>7885509.9899999965</v>
      </c>
      <c r="E6" s="65">
        <v>117</v>
      </c>
      <c r="F6" s="65">
        <v>2676766.77</v>
      </c>
    </row>
    <row r="7" spans="1:7" ht="15" customHeight="1" x14ac:dyDescent="0.2">
      <c r="A7" s="147"/>
      <c r="B7" s="74" t="s">
        <v>11</v>
      </c>
      <c r="C7" s="66">
        <v>186</v>
      </c>
      <c r="D7" s="66">
        <v>7438429.5900000017</v>
      </c>
      <c r="E7" s="66">
        <v>119</v>
      </c>
      <c r="F7" s="66">
        <v>3175690.9300000006</v>
      </c>
    </row>
    <row r="8" spans="1:7" ht="15" customHeight="1" x14ac:dyDescent="0.2">
      <c r="A8" s="147"/>
      <c r="B8" s="73" t="s">
        <v>13</v>
      </c>
      <c r="C8" s="65">
        <v>168</v>
      </c>
      <c r="D8" s="65">
        <v>7107118.2699999986</v>
      </c>
      <c r="E8" s="65">
        <v>50</v>
      </c>
      <c r="F8" s="65">
        <v>1703265.3700000003</v>
      </c>
    </row>
    <row r="9" spans="1:7" ht="15" customHeight="1" x14ac:dyDescent="0.2">
      <c r="A9" s="147" t="s">
        <v>5</v>
      </c>
      <c r="B9" s="74" t="s">
        <v>12</v>
      </c>
      <c r="C9" s="66">
        <v>298</v>
      </c>
      <c r="D9" s="66">
        <v>5107593.370000001</v>
      </c>
      <c r="E9" s="66">
        <v>145</v>
      </c>
      <c r="F9" s="66">
        <v>1463885.25</v>
      </c>
    </row>
    <row r="10" spans="1:7" ht="15" customHeight="1" x14ac:dyDescent="0.2">
      <c r="A10" s="147"/>
      <c r="B10" s="73" t="s">
        <v>11</v>
      </c>
      <c r="C10" s="65">
        <v>286</v>
      </c>
      <c r="D10" s="65">
        <v>9308016.379999999</v>
      </c>
      <c r="E10" s="65">
        <v>221</v>
      </c>
      <c r="F10" s="65">
        <v>4835657.13</v>
      </c>
    </row>
    <row r="11" spans="1:7" ht="15" customHeight="1" x14ac:dyDescent="0.2">
      <c r="A11" s="147"/>
      <c r="B11" s="74" t="s">
        <v>13</v>
      </c>
      <c r="C11" s="66">
        <v>254</v>
      </c>
      <c r="D11" s="66">
        <v>7457709.5800000001</v>
      </c>
      <c r="E11" s="66">
        <v>78</v>
      </c>
      <c r="F11" s="66">
        <v>1375974.77</v>
      </c>
    </row>
    <row r="12" spans="1:7" ht="15" customHeight="1" x14ac:dyDescent="0.2">
      <c r="C12" s="72"/>
      <c r="D12" s="71"/>
      <c r="F12" s="71"/>
    </row>
    <row r="13" spans="1:7" ht="15" customHeight="1" x14ac:dyDescent="0.2">
      <c r="D13" s="103"/>
      <c r="F13" s="103"/>
      <c r="G13" s="93"/>
    </row>
    <row r="14" spans="1:7" ht="15" customHeight="1" x14ac:dyDescent="0.2">
      <c r="D14" s="103"/>
      <c r="F14" s="103"/>
      <c r="G14" s="93"/>
    </row>
    <row r="15" spans="1:7" ht="15" customHeight="1" x14ac:dyDescent="0.2">
      <c r="A15" t="s">
        <v>246</v>
      </c>
      <c r="D15" s="103"/>
      <c r="E15" s="123"/>
      <c r="F15" s="103"/>
      <c r="G15" s="93"/>
    </row>
    <row r="16" spans="1:7" ht="15" customHeight="1" x14ac:dyDescent="0.2">
      <c r="D16" s="103"/>
      <c r="E16" s="123"/>
      <c r="F16" s="103"/>
      <c r="G16" s="93"/>
    </row>
    <row r="17" spans="3:7" x14ac:dyDescent="0.2">
      <c r="C17" s="68"/>
      <c r="D17" s="103"/>
      <c r="E17" s="123"/>
      <c r="F17" s="103"/>
      <c r="G17" s="93"/>
    </row>
    <row r="18" spans="3:7" x14ac:dyDescent="0.2">
      <c r="C18" s="68"/>
      <c r="D18" s="103"/>
      <c r="E18" s="123"/>
      <c r="F18" s="103"/>
      <c r="G18" s="93"/>
    </row>
    <row r="19" spans="3:7" x14ac:dyDescent="0.2">
      <c r="D19" s="103"/>
      <c r="E19" s="123"/>
    </row>
    <row r="20" spans="3:7" x14ac:dyDescent="0.2">
      <c r="D20" s="103"/>
      <c r="E20" s="123"/>
    </row>
    <row r="21" spans="3:7" x14ac:dyDescent="0.2">
      <c r="D21" s="103"/>
    </row>
  </sheetData>
  <mergeCells count="6">
    <mergeCell ref="C4:D4"/>
    <mergeCell ref="E4:F4"/>
    <mergeCell ref="A6:A8"/>
    <mergeCell ref="A9:A11"/>
    <mergeCell ref="A3:F3"/>
    <mergeCell ref="A4:B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3:P34"/>
  <sheetViews>
    <sheetView zoomScaleNormal="100" workbookViewId="0">
      <selection activeCell="C24" sqref="C24"/>
    </sheetView>
  </sheetViews>
  <sheetFormatPr defaultRowHeight="14.25" x14ac:dyDescent="0.2"/>
  <cols>
    <col min="1" max="16" width="11.88671875" customWidth="1"/>
  </cols>
  <sheetData>
    <row r="3" spans="1:16" ht="24.95" customHeight="1" thickBot="1" x14ac:dyDescent="0.25">
      <c r="A3" s="125" t="s">
        <v>229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20.100000000000001" customHeight="1" x14ac:dyDescent="0.2">
      <c r="A4" s="104"/>
      <c r="B4" s="149" t="s">
        <v>3</v>
      </c>
      <c r="C4" s="150"/>
      <c r="D4" s="150"/>
      <c r="E4" s="150"/>
      <c r="F4" s="151"/>
      <c r="G4" s="149" t="s">
        <v>41</v>
      </c>
      <c r="H4" s="150"/>
      <c r="I4" s="150"/>
      <c r="J4" s="150"/>
      <c r="K4" s="151"/>
      <c r="L4" s="149" t="s">
        <v>5</v>
      </c>
      <c r="M4" s="150"/>
      <c r="N4" s="150"/>
      <c r="O4" s="150"/>
      <c r="P4" s="151"/>
    </row>
    <row r="5" spans="1:16" ht="48.75" customHeight="1" x14ac:dyDescent="0.2">
      <c r="A5" s="105" t="s">
        <v>128</v>
      </c>
      <c r="B5" s="108" t="s">
        <v>129</v>
      </c>
      <c r="C5" s="96" t="s">
        <v>130</v>
      </c>
      <c r="D5" s="96" t="s">
        <v>227</v>
      </c>
      <c r="E5" s="96" t="s">
        <v>228</v>
      </c>
      <c r="F5" s="109" t="s">
        <v>131</v>
      </c>
      <c r="G5" s="108" t="s">
        <v>129</v>
      </c>
      <c r="H5" s="96" t="s">
        <v>130</v>
      </c>
      <c r="I5" s="96" t="s">
        <v>227</v>
      </c>
      <c r="J5" s="96" t="s">
        <v>228</v>
      </c>
      <c r="K5" s="109" t="s">
        <v>131</v>
      </c>
      <c r="L5" s="108" t="s">
        <v>129</v>
      </c>
      <c r="M5" s="96" t="s">
        <v>130</v>
      </c>
      <c r="N5" s="96" t="s">
        <v>227</v>
      </c>
      <c r="O5" s="96" t="s">
        <v>228</v>
      </c>
      <c r="P5" s="109" t="s">
        <v>131</v>
      </c>
    </row>
    <row r="6" spans="1:16" x14ac:dyDescent="0.2">
      <c r="A6" s="106">
        <v>2009</v>
      </c>
      <c r="B6" s="110">
        <v>306103988.72820503</v>
      </c>
      <c r="C6" s="27">
        <v>309942212.33282202</v>
      </c>
      <c r="D6" s="27">
        <v>309455775.32133788</v>
      </c>
      <c r="E6" s="27">
        <v>287062137.73658311</v>
      </c>
      <c r="F6" s="111">
        <v>302573390.92352813</v>
      </c>
      <c r="G6" s="110">
        <v>128827677.349999</v>
      </c>
      <c r="H6" s="27">
        <v>128810311.76656</v>
      </c>
      <c r="I6" s="27">
        <v>129729850.79184902</v>
      </c>
      <c r="J6" s="27">
        <v>129792057.51945801</v>
      </c>
      <c r="K6" s="111">
        <v>172388717.00780517</v>
      </c>
      <c r="L6" s="110">
        <v>171775242.28284901</v>
      </c>
      <c r="M6" s="27">
        <v>239401824.39919999</v>
      </c>
      <c r="N6" s="27">
        <v>248130094.91741699</v>
      </c>
      <c r="O6" s="27">
        <v>243015104.54437003</v>
      </c>
      <c r="P6" s="111">
        <v>201242433.98739368</v>
      </c>
    </row>
    <row r="7" spans="1:16" x14ac:dyDescent="0.2">
      <c r="A7" s="107">
        <v>2010</v>
      </c>
      <c r="B7" s="112">
        <v>240058523.65111798</v>
      </c>
      <c r="C7" s="30">
        <v>240975105.04369399</v>
      </c>
      <c r="D7" s="30">
        <v>241616092.60368899</v>
      </c>
      <c r="E7" s="30">
        <v>241639261.79738596</v>
      </c>
      <c r="F7" s="113">
        <v>329667036.15797192</v>
      </c>
      <c r="G7" s="112">
        <v>147519954.116896</v>
      </c>
      <c r="H7" s="30">
        <v>147534893.94150099</v>
      </c>
      <c r="I7" s="30">
        <v>148598513.34461701</v>
      </c>
      <c r="J7" s="30">
        <v>147137465.20719799</v>
      </c>
      <c r="K7" s="113">
        <v>169048892.36944982</v>
      </c>
      <c r="L7" s="112">
        <v>182776591.76671794</v>
      </c>
      <c r="M7" s="30">
        <v>181459191.75180799</v>
      </c>
      <c r="N7" s="30">
        <v>185533536.75364399</v>
      </c>
      <c r="O7" s="30">
        <v>180751103.00962099</v>
      </c>
      <c r="P7" s="113">
        <v>194535843.8716895</v>
      </c>
    </row>
    <row r="8" spans="1:16" x14ac:dyDescent="0.2">
      <c r="A8" s="106">
        <v>2011</v>
      </c>
      <c r="B8" s="110">
        <v>165653877.42587698</v>
      </c>
      <c r="C8" s="27">
        <v>168351960.43756399</v>
      </c>
      <c r="D8" s="27">
        <v>169141313.79712799</v>
      </c>
      <c r="E8" s="27">
        <v>168978791.899059</v>
      </c>
      <c r="F8" s="111">
        <v>310725136.47752517</v>
      </c>
      <c r="G8" s="110">
        <v>163187493.50328201</v>
      </c>
      <c r="H8" s="27">
        <v>162550718.89734897</v>
      </c>
      <c r="I8" s="27">
        <v>163239725.80733499</v>
      </c>
      <c r="J8" s="27">
        <v>163771568.25222197</v>
      </c>
      <c r="K8" s="111">
        <v>153505640.02488089</v>
      </c>
      <c r="L8" s="110">
        <v>167469645.88529602</v>
      </c>
      <c r="M8" s="27">
        <v>168210289.427315</v>
      </c>
      <c r="N8" s="27">
        <v>169677933.043284</v>
      </c>
      <c r="O8" s="27">
        <v>163363142.54488096</v>
      </c>
      <c r="P8" s="111">
        <v>186223900.08195171</v>
      </c>
    </row>
    <row r="9" spans="1:16" x14ac:dyDescent="0.2">
      <c r="A9" s="107">
        <v>2012</v>
      </c>
      <c r="B9" s="112">
        <v>126686495.42007996</v>
      </c>
      <c r="C9" s="30">
        <v>125597266.73758599</v>
      </c>
      <c r="D9" s="30">
        <v>130433511.40821902</v>
      </c>
      <c r="E9" s="30">
        <v>128050626.31385297</v>
      </c>
      <c r="F9" s="113">
        <v>289169075.41417199</v>
      </c>
      <c r="G9" s="112">
        <v>165672788.66125706</v>
      </c>
      <c r="H9" s="30">
        <v>165329816.241714</v>
      </c>
      <c r="I9" s="30">
        <v>165865920.50856403</v>
      </c>
      <c r="J9" s="30">
        <v>163635533.12784103</v>
      </c>
      <c r="K9" s="113">
        <v>148714843.92044547</v>
      </c>
      <c r="L9" s="112">
        <v>154812129.72751901</v>
      </c>
      <c r="M9" s="30">
        <v>155483137.07311502</v>
      </c>
      <c r="N9" s="30">
        <v>156470230.60423201</v>
      </c>
      <c r="O9" s="30">
        <v>151657480.33495691</v>
      </c>
      <c r="P9" s="113">
        <v>181531771.73579979</v>
      </c>
    </row>
    <row r="10" spans="1:16" x14ac:dyDescent="0.2">
      <c r="A10" s="106">
        <v>2013</v>
      </c>
      <c r="B10" s="110">
        <v>161859784.98622397</v>
      </c>
      <c r="C10" s="27">
        <v>162719919.71600699</v>
      </c>
      <c r="D10" s="27">
        <v>162851226.00734705</v>
      </c>
      <c r="E10" s="27">
        <v>162898371.03302503</v>
      </c>
      <c r="F10" s="111">
        <v>275020046.19710952</v>
      </c>
      <c r="G10" s="110">
        <v>167818242.60889405</v>
      </c>
      <c r="H10" s="27">
        <v>168215720.95369703</v>
      </c>
      <c r="I10" s="27">
        <v>170366547.19741702</v>
      </c>
      <c r="J10" s="27">
        <v>166003356.599877</v>
      </c>
      <c r="K10" s="111">
        <v>146593293.13932809</v>
      </c>
      <c r="L10" s="110">
        <v>162067711.52001598</v>
      </c>
      <c r="M10" s="27">
        <v>162982261.21694002</v>
      </c>
      <c r="N10" s="27">
        <v>162629149.66845101</v>
      </c>
      <c r="O10" s="27">
        <v>158287822.34625101</v>
      </c>
      <c r="P10" s="111">
        <v>175500725.31639752</v>
      </c>
    </row>
    <row r="11" spans="1:16" x14ac:dyDescent="0.2">
      <c r="A11" s="107">
        <v>2014</v>
      </c>
      <c r="B11" s="112">
        <v>152709581.48712504</v>
      </c>
      <c r="C11" s="30">
        <v>154346419.14542899</v>
      </c>
      <c r="D11" s="30">
        <v>156119672.397012</v>
      </c>
      <c r="E11" s="30">
        <v>155939746.79857004</v>
      </c>
      <c r="F11" s="113">
        <v>275859804.66255206</v>
      </c>
      <c r="G11" s="112">
        <v>198263413.50129199</v>
      </c>
      <c r="H11" s="30">
        <v>194673271.69436303</v>
      </c>
      <c r="I11" s="30">
        <v>192435365.63826698</v>
      </c>
      <c r="J11" s="30">
        <v>193141478.42386398</v>
      </c>
      <c r="K11" s="113">
        <v>148687520.88502321</v>
      </c>
      <c r="L11" s="112">
        <v>160106000.70835802</v>
      </c>
      <c r="M11" s="30">
        <v>161243964.34986895</v>
      </c>
      <c r="N11" s="30">
        <v>163122312.10109496</v>
      </c>
      <c r="O11" s="30">
        <v>153471432.47561401</v>
      </c>
      <c r="P11" s="113">
        <v>179308673.37695929</v>
      </c>
    </row>
    <row r="12" spans="1:16" x14ac:dyDescent="0.2">
      <c r="A12" s="106">
        <v>2015</v>
      </c>
      <c r="B12" s="110">
        <v>138066173.98219201</v>
      </c>
      <c r="C12" s="27">
        <v>145044439.11813</v>
      </c>
      <c r="D12" s="27">
        <v>146243871.38667399</v>
      </c>
      <c r="E12" s="27">
        <v>145527754.48413098</v>
      </c>
      <c r="F12" s="111">
        <v>283328562.68589324</v>
      </c>
      <c r="G12" s="110">
        <v>198380667.53136295</v>
      </c>
      <c r="H12" s="27">
        <v>191994963.18477297</v>
      </c>
      <c r="I12" s="27">
        <v>191889532.69560507</v>
      </c>
      <c r="J12" s="27">
        <v>185391977.83770201</v>
      </c>
      <c r="K12" s="111">
        <v>154854016.74962875</v>
      </c>
      <c r="L12" s="110">
        <v>191924435.61749399</v>
      </c>
      <c r="M12" s="27">
        <v>188102639.24810401</v>
      </c>
      <c r="N12" s="27">
        <v>188774063.60379499</v>
      </c>
      <c r="O12" s="27">
        <v>183633325.27621704</v>
      </c>
      <c r="P12" s="111">
        <v>188416769.00051585</v>
      </c>
    </row>
    <row r="13" spans="1:16" x14ac:dyDescent="0.2">
      <c r="A13" s="107">
        <v>2016</v>
      </c>
      <c r="B13" s="112">
        <v>120055358.638142</v>
      </c>
      <c r="C13" s="30">
        <v>119262978.46921998</v>
      </c>
      <c r="D13" s="30">
        <v>124891662.61992499</v>
      </c>
      <c r="E13" s="30">
        <v>123051197.79783103</v>
      </c>
      <c r="F13" s="113">
        <v>279781648.42125249</v>
      </c>
      <c r="G13" s="112">
        <v>171414357.71794701</v>
      </c>
      <c r="H13" s="30">
        <v>166379642.42004898</v>
      </c>
      <c r="I13" s="30">
        <v>163338018.37576398</v>
      </c>
      <c r="J13" s="30">
        <v>159651853.15892899</v>
      </c>
      <c r="K13" s="113">
        <v>164798163.16043395</v>
      </c>
      <c r="L13" s="112">
        <v>153327091.45935598</v>
      </c>
      <c r="M13" s="30">
        <v>152263520.59411201</v>
      </c>
      <c r="N13" s="30">
        <v>150454392.90295503</v>
      </c>
      <c r="O13" s="30">
        <v>146551046.046229</v>
      </c>
      <c r="P13" s="113">
        <v>201132522.63032377</v>
      </c>
    </row>
    <row r="14" spans="1:16" x14ac:dyDescent="0.2">
      <c r="A14" s="106">
        <v>2017</v>
      </c>
      <c r="B14" s="110">
        <v>108336977.82935901</v>
      </c>
      <c r="C14" s="27">
        <v>103242140.70233899</v>
      </c>
      <c r="D14" s="27">
        <v>110944977.602194</v>
      </c>
      <c r="E14" s="27">
        <v>110246425.89428398</v>
      </c>
      <c r="F14" s="111">
        <v>278090557.10921317</v>
      </c>
      <c r="G14" s="110">
        <v>182012558.79713103</v>
      </c>
      <c r="H14" s="27">
        <v>176111051.33168697</v>
      </c>
      <c r="I14" s="27">
        <v>174246612.88057101</v>
      </c>
      <c r="J14" s="27">
        <v>166264094.22570902</v>
      </c>
      <c r="K14" s="111">
        <v>174495647.64113197</v>
      </c>
      <c r="L14" s="110">
        <v>140928974.93739802</v>
      </c>
      <c r="M14" s="27">
        <v>136099846.77805299</v>
      </c>
      <c r="N14" s="27">
        <v>138706299.79645601</v>
      </c>
      <c r="O14" s="27">
        <v>125790204.35005902</v>
      </c>
      <c r="P14" s="111">
        <v>208904696.77768704</v>
      </c>
    </row>
    <row r="15" spans="1:16" x14ac:dyDescent="0.2">
      <c r="A15" s="107">
        <v>2018</v>
      </c>
      <c r="B15" s="112">
        <v>123405265.19401602</v>
      </c>
      <c r="C15" s="30">
        <v>113490481.24150202</v>
      </c>
      <c r="D15" s="30">
        <v>124766900.75141098</v>
      </c>
      <c r="E15" s="30">
        <v>124124667.03728601</v>
      </c>
      <c r="F15" s="113">
        <v>287170196.6590479</v>
      </c>
      <c r="G15" s="112">
        <v>176426854.81376201</v>
      </c>
      <c r="H15" s="30">
        <v>174248890.02374503</v>
      </c>
      <c r="I15" s="30">
        <v>169071263.02471405</v>
      </c>
      <c r="J15" s="30">
        <v>158594564.17682096</v>
      </c>
      <c r="K15" s="113">
        <v>184371339.55219853</v>
      </c>
      <c r="L15" s="112">
        <v>144710634.27703202</v>
      </c>
      <c r="M15" s="30">
        <v>153351426.56396902</v>
      </c>
      <c r="N15" s="30">
        <v>152456353.73100999</v>
      </c>
      <c r="O15" s="30">
        <v>142543300.47223496</v>
      </c>
      <c r="P15" s="113">
        <v>234321842.93211758</v>
      </c>
    </row>
    <row r="16" spans="1:16" x14ac:dyDescent="0.2">
      <c r="A16" s="106">
        <v>2019</v>
      </c>
      <c r="B16" s="110">
        <v>154902297.44763303</v>
      </c>
      <c r="C16" s="27">
        <v>143030661.101706</v>
      </c>
      <c r="D16" s="27">
        <v>146954470.79726797</v>
      </c>
      <c r="E16" s="27">
        <v>145423154.19579506</v>
      </c>
      <c r="F16" s="111">
        <v>314045973.47822297</v>
      </c>
      <c r="G16" s="110">
        <v>152741502.219208</v>
      </c>
      <c r="H16" s="27">
        <v>151842127.890156</v>
      </c>
      <c r="I16" s="27">
        <v>149444562.71332896</v>
      </c>
      <c r="J16" s="27">
        <v>145017390.10271603</v>
      </c>
      <c r="K16" s="111">
        <v>185707451.05818731</v>
      </c>
      <c r="L16" s="110">
        <v>132649068.08643802</v>
      </c>
      <c r="M16" s="27">
        <v>144222772.48694801</v>
      </c>
      <c r="N16" s="27">
        <v>136815656.57957399</v>
      </c>
      <c r="O16" s="27">
        <v>124297384.90651301</v>
      </c>
      <c r="P16" s="111">
        <v>234002070.53465164</v>
      </c>
    </row>
    <row r="17" spans="1:16" x14ac:dyDescent="0.2">
      <c r="A17" s="107">
        <v>2020</v>
      </c>
      <c r="B17" s="112"/>
      <c r="C17" s="30">
        <v>420711657.77795905</v>
      </c>
      <c r="D17" s="30">
        <v>506183398.44811106</v>
      </c>
      <c r="E17" s="30">
        <v>492153832.67165798</v>
      </c>
      <c r="F17" s="113">
        <v>338847686.51024914</v>
      </c>
      <c r="G17" s="112"/>
      <c r="H17" s="30">
        <v>158353015.13187099</v>
      </c>
      <c r="I17" s="30">
        <v>149568425.03087702</v>
      </c>
      <c r="J17" s="30">
        <v>137858770.56907398</v>
      </c>
      <c r="K17" s="113">
        <v>197438686.61701527</v>
      </c>
      <c r="L17" s="112"/>
      <c r="M17" s="30">
        <v>135058695.06148702</v>
      </c>
      <c r="N17" s="30">
        <v>129918261.25938503</v>
      </c>
      <c r="O17" s="30">
        <v>117781675.182448</v>
      </c>
      <c r="P17" s="113">
        <v>229718696.44626319</v>
      </c>
    </row>
    <row r="18" spans="1:16" x14ac:dyDescent="0.2">
      <c r="A18" s="106">
        <v>2021</v>
      </c>
      <c r="B18" s="110"/>
      <c r="C18" s="27"/>
      <c r="D18" s="27">
        <v>179464992.29596397</v>
      </c>
      <c r="E18" s="27">
        <v>169615942.80715406</v>
      </c>
      <c r="F18" s="114">
        <v>370152352.17412108</v>
      </c>
      <c r="G18" s="118"/>
      <c r="H18" s="27"/>
      <c r="I18" s="27">
        <v>157317411.07622799</v>
      </c>
      <c r="J18" s="27">
        <v>153882691.96736997</v>
      </c>
      <c r="K18" s="111">
        <v>213106265.84472719</v>
      </c>
      <c r="L18" s="110"/>
      <c r="M18" s="27"/>
      <c r="N18" s="27">
        <v>121647170.78602599</v>
      </c>
      <c r="O18" s="27">
        <v>113840800.80653997</v>
      </c>
      <c r="P18" s="111">
        <v>241663562.95225719</v>
      </c>
    </row>
    <row r="19" spans="1:16" ht="15" thickBot="1" x14ac:dyDescent="0.25">
      <c r="A19" s="107">
        <v>2022</v>
      </c>
      <c r="B19" s="115"/>
      <c r="C19" s="116"/>
      <c r="D19" s="116"/>
      <c r="E19" s="116">
        <v>191204506.81315997</v>
      </c>
      <c r="F19" s="117">
        <v>410947009.95272422</v>
      </c>
      <c r="G19" s="119"/>
      <c r="H19" s="116"/>
      <c r="I19" s="116"/>
      <c r="J19" s="116">
        <v>165148289.55083606</v>
      </c>
      <c r="K19" s="120">
        <v>244615874.43353149</v>
      </c>
      <c r="L19" s="115"/>
      <c r="M19" s="116"/>
      <c r="N19" s="116"/>
      <c r="O19" s="116">
        <v>145215311.68584204</v>
      </c>
      <c r="P19" s="120">
        <v>268758797.40945339</v>
      </c>
    </row>
    <row r="20" spans="1:16" x14ac:dyDescent="0.2">
      <c r="B20" s="2"/>
      <c r="C20" s="2"/>
      <c r="D20" s="2"/>
      <c r="E20" s="2"/>
      <c r="G20" s="2"/>
      <c r="H20" s="2"/>
      <c r="I20" s="2"/>
      <c r="J20" s="2"/>
      <c r="L20" s="2"/>
      <c r="M20" s="2"/>
      <c r="N20" s="2"/>
      <c r="O20" s="2"/>
    </row>
    <row r="21" spans="1:16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6" x14ac:dyDescent="0.2">
      <c r="A22" s="5"/>
      <c r="C22" s="5"/>
      <c r="D22" s="11"/>
      <c r="E22" s="11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</row>
    <row r="23" spans="1:16" x14ac:dyDescent="0.2">
      <c r="A23" t="s">
        <v>260</v>
      </c>
      <c r="C23" s="5"/>
      <c r="D23" s="5"/>
      <c r="E23" s="5"/>
      <c r="F23" s="97"/>
      <c r="G23" s="5"/>
      <c r="H23" s="5"/>
      <c r="I23" s="5"/>
      <c r="J23" s="5"/>
      <c r="K23" s="5"/>
      <c r="L23" s="5"/>
      <c r="M23" s="5"/>
      <c r="N23" s="5"/>
      <c r="O23" s="5"/>
      <c r="P23" s="4"/>
    </row>
    <row r="24" spans="1:16" x14ac:dyDescent="0.2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</row>
    <row r="25" spans="1:16" x14ac:dyDescent="0.2">
      <c r="A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</row>
    <row r="26" spans="1:16" x14ac:dyDescent="0.2">
      <c r="A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</row>
    <row r="27" spans="1:16" x14ac:dyDescent="0.2">
      <c r="A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</row>
    <row r="28" spans="1:16" x14ac:dyDescent="0.2">
      <c r="A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</row>
    <row r="29" spans="1:16" x14ac:dyDescent="0.2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</row>
    <row r="30" spans="1:16" x14ac:dyDescent="0.2">
      <c r="A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</row>
    <row r="31" spans="1:16" x14ac:dyDescent="0.2">
      <c r="A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</row>
    <row r="32" spans="1:16" x14ac:dyDescent="0.2">
      <c r="A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</row>
    <row r="33" spans="1:16" x14ac:dyDescent="0.2">
      <c r="A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mergeCells count="4">
    <mergeCell ref="B4:F4"/>
    <mergeCell ref="G4:K4"/>
    <mergeCell ref="L4:P4"/>
    <mergeCell ref="A3:P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3:AL227"/>
  <sheetViews>
    <sheetView zoomScaleNormal="100" workbookViewId="0">
      <selection activeCell="A3" sqref="A3:E3"/>
    </sheetView>
  </sheetViews>
  <sheetFormatPr defaultRowHeight="14.25" x14ac:dyDescent="0.2"/>
  <cols>
    <col min="1" max="1" width="14.21875" customWidth="1"/>
    <col min="2" max="5" width="22.5546875" customWidth="1"/>
    <col min="7" max="7" width="16.6640625" customWidth="1"/>
    <col min="8" max="8" width="13.6640625" customWidth="1"/>
    <col min="9" max="9" width="11.6640625" bestFit="1" customWidth="1"/>
    <col min="10" max="10" width="11.6640625" style="5" customWidth="1"/>
    <col min="11" max="21" width="11.6640625" customWidth="1"/>
    <col min="22" max="23" width="10.5546875" bestFit="1" customWidth="1"/>
  </cols>
  <sheetData>
    <row r="3" spans="1:38" ht="24.95" customHeight="1" x14ac:dyDescent="0.2">
      <c r="A3" s="125" t="s">
        <v>231</v>
      </c>
      <c r="B3" s="125"/>
      <c r="C3" s="125"/>
      <c r="D3" s="125"/>
      <c r="E3" s="125"/>
      <c r="G3" s="125" t="s">
        <v>230</v>
      </c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38" ht="20.100000000000001" customHeight="1" x14ac:dyDescent="0.2">
      <c r="A4" s="62"/>
      <c r="B4" s="153" t="s">
        <v>132</v>
      </c>
      <c r="C4" s="153"/>
      <c r="D4" s="153"/>
      <c r="E4" s="153"/>
      <c r="H4" s="31"/>
      <c r="J4" s="154" t="s">
        <v>146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38" x14ac:dyDescent="0.2">
      <c r="A5" s="39" t="s">
        <v>128</v>
      </c>
      <c r="B5" s="39" t="s">
        <v>3</v>
      </c>
      <c r="C5" s="39" t="s">
        <v>41</v>
      </c>
      <c r="D5" s="39" t="s">
        <v>5</v>
      </c>
      <c r="E5" s="39" t="s">
        <v>133</v>
      </c>
      <c r="G5" s="23" t="s">
        <v>147</v>
      </c>
      <c r="H5" s="23" t="s">
        <v>148</v>
      </c>
      <c r="I5" s="23" t="s">
        <v>128</v>
      </c>
      <c r="J5" s="32">
        <v>1</v>
      </c>
      <c r="K5" s="24">
        <v>2</v>
      </c>
      <c r="L5" s="24">
        <v>3</v>
      </c>
      <c r="M5" s="24">
        <v>4</v>
      </c>
      <c r="N5" s="24">
        <v>5</v>
      </c>
      <c r="O5" s="24">
        <v>6</v>
      </c>
      <c r="P5" s="24">
        <v>7</v>
      </c>
      <c r="Q5" s="24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4">
        <v>14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</row>
    <row r="6" spans="1:38" x14ac:dyDescent="0.2">
      <c r="A6" s="25" t="s">
        <v>134</v>
      </c>
      <c r="B6" s="26">
        <v>325403350.05608296</v>
      </c>
      <c r="C6" s="26">
        <v>148457019.47788301</v>
      </c>
      <c r="D6" s="26">
        <v>164604448.75529507</v>
      </c>
      <c r="E6" s="26">
        <v>638464818.28926098</v>
      </c>
      <c r="G6" s="33" t="s">
        <v>3</v>
      </c>
      <c r="H6" s="33" t="s">
        <v>149</v>
      </c>
      <c r="I6" s="33">
        <v>2009</v>
      </c>
      <c r="J6" s="34">
        <v>359565646.63309991</v>
      </c>
      <c r="K6" s="34">
        <v>351888427.85999966</v>
      </c>
      <c r="L6" s="34">
        <v>338025117.59999979</v>
      </c>
      <c r="M6" s="34">
        <v>337560264.81999999</v>
      </c>
      <c r="N6" s="34">
        <v>341437638.8299998</v>
      </c>
      <c r="O6" s="34">
        <v>349423549.88</v>
      </c>
      <c r="P6" s="34">
        <v>351950772.0399999</v>
      </c>
      <c r="Q6" s="34">
        <v>353380720.95999992</v>
      </c>
      <c r="R6" s="34">
        <v>351076141.06</v>
      </c>
      <c r="S6" s="34">
        <v>353925564.33999997</v>
      </c>
      <c r="T6" s="34">
        <v>353892237.48999989</v>
      </c>
      <c r="U6" s="34">
        <v>353778922.2899999</v>
      </c>
      <c r="V6" s="34">
        <v>355466073.61999989</v>
      </c>
      <c r="W6" s="34">
        <v>325214155.11999989</v>
      </c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</row>
    <row r="7" spans="1:38" x14ac:dyDescent="0.2">
      <c r="A7" s="28" t="s">
        <v>135</v>
      </c>
      <c r="B7" s="29">
        <v>243501847.10738596</v>
      </c>
      <c r="C7" s="29">
        <v>146021543.58149499</v>
      </c>
      <c r="D7" s="29">
        <v>179240139.76147699</v>
      </c>
      <c r="E7" s="29">
        <v>568763530.45035791</v>
      </c>
      <c r="G7" s="35" t="s">
        <v>3</v>
      </c>
      <c r="H7" s="35" t="s">
        <v>149</v>
      </c>
      <c r="I7" s="35">
        <v>2010</v>
      </c>
      <c r="J7" s="36">
        <v>212492605.38129988</v>
      </c>
      <c r="K7" s="36">
        <v>260886106.47999972</v>
      </c>
      <c r="L7" s="36">
        <v>253091904.11999992</v>
      </c>
      <c r="M7" s="36">
        <v>253148626.28999975</v>
      </c>
      <c r="N7" s="36">
        <v>254748182.02999994</v>
      </c>
      <c r="O7" s="36">
        <v>252915855.43999982</v>
      </c>
      <c r="P7" s="36">
        <v>251926117.46999973</v>
      </c>
      <c r="Q7" s="36">
        <v>244427624.50999969</v>
      </c>
      <c r="R7" s="36">
        <v>243505769.26999971</v>
      </c>
      <c r="S7" s="36">
        <v>243154893.85999969</v>
      </c>
      <c r="T7" s="36">
        <v>243073305.8499997</v>
      </c>
      <c r="U7" s="36">
        <v>243255935.2799997</v>
      </c>
      <c r="V7" s="36">
        <v>243287693.19999969</v>
      </c>
      <c r="W7" s="36">
        <v>0</v>
      </c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2"/>
    </row>
    <row r="8" spans="1:38" x14ac:dyDescent="0.2">
      <c r="A8" s="25" t="s">
        <v>136</v>
      </c>
      <c r="B8" s="26">
        <v>167215465.70895895</v>
      </c>
      <c r="C8" s="26">
        <v>164142556.21024394</v>
      </c>
      <c r="D8" s="26">
        <v>158477235.92898297</v>
      </c>
      <c r="E8" s="26">
        <v>489835257.8481859</v>
      </c>
      <c r="G8" s="33" t="s">
        <v>3</v>
      </c>
      <c r="H8" s="33" t="s">
        <v>149</v>
      </c>
      <c r="I8" s="33">
        <v>2011</v>
      </c>
      <c r="J8" s="34">
        <v>187088275.52809995</v>
      </c>
      <c r="K8" s="34">
        <v>171862861.44839987</v>
      </c>
      <c r="L8" s="34">
        <v>170896935.95999995</v>
      </c>
      <c r="M8" s="34">
        <v>170772466.23999998</v>
      </c>
      <c r="N8" s="34">
        <v>169686713.00999999</v>
      </c>
      <c r="O8" s="34">
        <v>169248764.5</v>
      </c>
      <c r="P8" s="34">
        <v>169069613.18000004</v>
      </c>
      <c r="Q8" s="34">
        <v>168356900.79999998</v>
      </c>
      <c r="R8" s="34">
        <v>167472393.70000005</v>
      </c>
      <c r="S8" s="34">
        <v>167318504.15000004</v>
      </c>
      <c r="T8" s="34">
        <v>167080835.59000006</v>
      </c>
      <c r="U8" s="34">
        <v>166956282.20000005</v>
      </c>
      <c r="V8" s="34">
        <v>0</v>
      </c>
      <c r="W8" s="34">
        <v>0</v>
      </c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2"/>
    </row>
    <row r="9" spans="1:38" x14ac:dyDescent="0.2">
      <c r="A9" s="28" t="s">
        <v>137</v>
      </c>
      <c r="B9" s="29">
        <v>128104091.69793198</v>
      </c>
      <c r="C9" s="29">
        <v>162224737.362039</v>
      </c>
      <c r="D9" s="29">
        <v>147908410.16389194</v>
      </c>
      <c r="E9" s="29">
        <v>438237239.22386289</v>
      </c>
      <c r="G9" s="35" t="s">
        <v>3</v>
      </c>
      <c r="H9" s="35" t="s">
        <v>149</v>
      </c>
      <c r="I9" s="35">
        <v>2012</v>
      </c>
      <c r="J9" s="36">
        <v>143782636.63210008</v>
      </c>
      <c r="K9" s="36">
        <v>131372926.15999997</v>
      </c>
      <c r="L9" s="36">
        <v>130360675.16000003</v>
      </c>
      <c r="M9" s="36">
        <v>129912980.21000004</v>
      </c>
      <c r="N9" s="36">
        <v>128654085.09000002</v>
      </c>
      <c r="O9" s="36">
        <v>128980513.34</v>
      </c>
      <c r="P9" s="36">
        <v>128630958.07999998</v>
      </c>
      <c r="Q9" s="36">
        <v>128520646.74999999</v>
      </c>
      <c r="R9" s="36">
        <v>128420053.04000002</v>
      </c>
      <c r="S9" s="36">
        <v>128419208.98000002</v>
      </c>
      <c r="T9" s="36">
        <v>127716474.07000001</v>
      </c>
      <c r="U9" s="36">
        <v>0</v>
      </c>
      <c r="V9" s="36">
        <v>0</v>
      </c>
      <c r="W9" s="36">
        <v>0</v>
      </c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2"/>
    </row>
    <row r="10" spans="1:38" x14ac:dyDescent="0.2">
      <c r="A10" s="25" t="s">
        <v>138</v>
      </c>
      <c r="B10" s="26">
        <v>164945809.05917004</v>
      </c>
      <c r="C10" s="26">
        <v>167267536.82915401</v>
      </c>
      <c r="D10" s="26">
        <v>156628822.25353098</v>
      </c>
      <c r="E10" s="26">
        <v>488842168.141855</v>
      </c>
      <c r="G10" s="33" t="s">
        <v>3</v>
      </c>
      <c r="H10" s="33" t="s">
        <v>149</v>
      </c>
      <c r="I10" s="33">
        <v>2013</v>
      </c>
      <c r="J10" s="34">
        <v>178477577.88069984</v>
      </c>
      <c r="K10" s="34">
        <v>175963711.84209988</v>
      </c>
      <c r="L10" s="34">
        <v>169579017.79999971</v>
      </c>
      <c r="M10" s="34">
        <v>169657624.96999976</v>
      </c>
      <c r="N10" s="34">
        <v>169868707.47999972</v>
      </c>
      <c r="O10" s="34">
        <v>168389969.55999979</v>
      </c>
      <c r="P10" s="34">
        <v>165352743.35999969</v>
      </c>
      <c r="Q10" s="34">
        <v>163810476.11999971</v>
      </c>
      <c r="R10" s="34">
        <v>163735925.6999996</v>
      </c>
      <c r="S10" s="34">
        <v>163745168.41999963</v>
      </c>
      <c r="T10" s="34">
        <v>0</v>
      </c>
      <c r="U10" s="34">
        <v>0</v>
      </c>
      <c r="V10" s="34">
        <v>0</v>
      </c>
      <c r="W10" s="34">
        <v>0</v>
      </c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2"/>
    </row>
    <row r="11" spans="1:38" x14ac:dyDescent="0.2">
      <c r="A11" s="28" t="s">
        <v>139</v>
      </c>
      <c r="B11" s="29">
        <v>157839299.78590405</v>
      </c>
      <c r="C11" s="29">
        <v>193334779.03651103</v>
      </c>
      <c r="D11" s="29">
        <v>153680275.44498101</v>
      </c>
      <c r="E11" s="29">
        <v>504854354.26739609</v>
      </c>
      <c r="G11" s="35" t="s">
        <v>3</v>
      </c>
      <c r="H11" s="35" t="s">
        <v>149</v>
      </c>
      <c r="I11" s="35">
        <v>2014</v>
      </c>
      <c r="J11" s="36">
        <v>167273325.5145998</v>
      </c>
      <c r="K11" s="36">
        <v>159104277.69249997</v>
      </c>
      <c r="L11" s="36">
        <v>156712837.44999987</v>
      </c>
      <c r="M11" s="36">
        <v>157132608.21999988</v>
      </c>
      <c r="N11" s="36">
        <v>156199276.96999988</v>
      </c>
      <c r="O11" s="36">
        <v>156032230.73999989</v>
      </c>
      <c r="P11" s="36">
        <v>155843515.57999986</v>
      </c>
      <c r="Q11" s="36">
        <v>155922340.55999985</v>
      </c>
      <c r="R11" s="36">
        <v>155822599.29999986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2"/>
    </row>
    <row r="12" spans="1:38" x14ac:dyDescent="0.2">
      <c r="A12" s="25" t="s">
        <v>140</v>
      </c>
      <c r="B12" s="26">
        <v>144049703.59411699</v>
      </c>
      <c r="C12" s="26">
        <v>184201609.42857999</v>
      </c>
      <c r="D12" s="26">
        <v>177353276.67899007</v>
      </c>
      <c r="E12" s="26">
        <v>505604589.70168704</v>
      </c>
      <c r="G12" s="33" t="s">
        <v>3</v>
      </c>
      <c r="H12" s="33" t="s">
        <v>149</v>
      </c>
      <c r="I12" s="33">
        <v>2015</v>
      </c>
      <c r="J12" s="34">
        <v>140532050.4228999</v>
      </c>
      <c r="K12" s="34">
        <v>145421434.59899992</v>
      </c>
      <c r="L12" s="34">
        <v>143961384.8371999</v>
      </c>
      <c r="M12" s="34">
        <v>142815737.43999991</v>
      </c>
      <c r="N12" s="34">
        <v>143594402.74999994</v>
      </c>
      <c r="O12" s="34">
        <v>142152034.57999989</v>
      </c>
      <c r="P12" s="34">
        <v>141604765.77999985</v>
      </c>
      <c r="Q12" s="34">
        <v>140871608.34999987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2"/>
    </row>
    <row r="13" spans="1:38" x14ac:dyDescent="0.2">
      <c r="A13" s="28" t="s">
        <v>141</v>
      </c>
      <c r="B13" s="29">
        <v>122917525.78090203</v>
      </c>
      <c r="C13" s="29">
        <v>159987562.095377</v>
      </c>
      <c r="D13" s="29">
        <v>145944925.455495</v>
      </c>
      <c r="E13" s="29">
        <v>428850013.331774</v>
      </c>
      <c r="G13" s="35" t="s">
        <v>3</v>
      </c>
      <c r="H13" s="35" t="s">
        <v>149</v>
      </c>
      <c r="I13" s="35">
        <v>2016</v>
      </c>
      <c r="J13" s="36">
        <v>125354068.42429994</v>
      </c>
      <c r="K13" s="36">
        <v>119971912.15750001</v>
      </c>
      <c r="L13" s="36">
        <v>121115267.23999995</v>
      </c>
      <c r="M13" s="36">
        <v>120784614.41999996</v>
      </c>
      <c r="N13" s="36">
        <v>120451035.52999997</v>
      </c>
      <c r="O13" s="36">
        <v>120377746.27999996</v>
      </c>
      <c r="P13" s="36">
        <v>119647347.61999996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2"/>
    </row>
    <row r="14" spans="1:38" x14ac:dyDescent="0.2">
      <c r="A14" s="25" t="s">
        <v>142</v>
      </c>
      <c r="B14" s="26">
        <v>110492686.47699699</v>
      </c>
      <c r="C14" s="26">
        <v>163037050.45973602</v>
      </c>
      <c r="D14" s="26">
        <v>126324261.27383301</v>
      </c>
      <c r="E14" s="26">
        <v>399853998.21056604</v>
      </c>
      <c r="G14" s="33" t="s">
        <v>3</v>
      </c>
      <c r="H14" s="33" t="s">
        <v>149</v>
      </c>
      <c r="I14" s="33">
        <v>2017</v>
      </c>
      <c r="J14" s="34">
        <v>117561307.24979989</v>
      </c>
      <c r="K14" s="34">
        <v>109818567.29429998</v>
      </c>
      <c r="L14" s="34">
        <v>108877057.97999999</v>
      </c>
      <c r="M14" s="34">
        <v>108895298.16999996</v>
      </c>
      <c r="N14" s="34">
        <v>108870401.60999997</v>
      </c>
      <c r="O14" s="34">
        <v>108230179.02999997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2"/>
    </row>
    <row r="15" spans="1:38" x14ac:dyDescent="0.2">
      <c r="A15" s="28" t="s">
        <v>143</v>
      </c>
      <c r="B15" s="29">
        <v>124146276.67263199</v>
      </c>
      <c r="C15" s="29">
        <v>157421503.271429</v>
      </c>
      <c r="D15" s="29">
        <v>140845340.22642395</v>
      </c>
      <c r="E15" s="29">
        <v>422413120.1704849</v>
      </c>
      <c r="G15" s="35" t="s">
        <v>3</v>
      </c>
      <c r="H15" s="35" t="s">
        <v>149</v>
      </c>
      <c r="I15" s="35">
        <v>2018</v>
      </c>
      <c r="J15" s="36">
        <v>130036718.71990004</v>
      </c>
      <c r="K15" s="36">
        <v>124517345.46710001</v>
      </c>
      <c r="L15" s="36">
        <v>123788349.80999988</v>
      </c>
      <c r="M15" s="36">
        <v>122951960.28999986</v>
      </c>
      <c r="N15" s="36">
        <v>122031175.39999999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2"/>
    </row>
    <row r="16" spans="1:38" x14ac:dyDescent="0.2">
      <c r="A16" s="25" t="s">
        <v>144</v>
      </c>
      <c r="B16" s="26">
        <v>159796075.75213903</v>
      </c>
      <c r="C16" s="26">
        <v>137965076.570236</v>
      </c>
      <c r="D16" s="26">
        <v>122304805.14063603</v>
      </c>
      <c r="E16" s="26">
        <v>420065957.46301109</v>
      </c>
      <c r="G16" s="33" t="s">
        <v>3</v>
      </c>
      <c r="H16" s="33" t="s">
        <v>149</v>
      </c>
      <c r="I16" s="33">
        <v>2019</v>
      </c>
      <c r="J16" s="34">
        <v>134188977.14999996</v>
      </c>
      <c r="K16" s="34">
        <v>144184100.01999986</v>
      </c>
      <c r="L16" s="34">
        <v>142499023.65999991</v>
      </c>
      <c r="M16" s="34">
        <v>143113765.04999989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2"/>
    </row>
    <row r="17" spans="1:38" x14ac:dyDescent="0.2">
      <c r="A17" s="28" t="s">
        <v>145</v>
      </c>
      <c r="B17" s="29">
        <v>502139760.94801897</v>
      </c>
      <c r="C17" s="29">
        <v>137247481.77335599</v>
      </c>
      <c r="D17" s="29">
        <v>113982052.04032101</v>
      </c>
      <c r="E17" s="29">
        <v>753369294.76169598</v>
      </c>
      <c r="G17" s="35" t="s">
        <v>3</v>
      </c>
      <c r="H17" s="35" t="s">
        <v>149</v>
      </c>
      <c r="I17" s="35">
        <v>2020</v>
      </c>
      <c r="J17" s="36">
        <v>260129585.61629978</v>
      </c>
      <c r="K17" s="36">
        <v>407582068.07999992</v>
      </c>
      <c r="L17" s="36">
        <v>413405026.42999989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2"/>
    </row>
    <row r="18" spans="1:38" x14ac:dyDescent="0.2">
      <c r="A18" s="25">
        <v>2021</v>
      </c>
      <c r="B18" s="26">
        <v>156551105.14399403</v>
      </c>
      <c r="C18" s="26">
        <v>154679910.51150298</v>
      </c>
      <c r="D18" s="26">
        <v>116985098.197697</v>
      </c>
      <c r="E18" s="26">
        <v>428216113.853194</v>
      </c>
      <c r="G18" s="33" t="s">
        <v>3</v>
      </c>
      <c r="H18" s="33" t="s">
        <v>149</v>
      </c>
      <c r="I18" s="33">
        <v>2021</v>
      </c>
      <c r="J18" s="34">
        <v>133314245.60977001</v>
      </c>
      <c r="K18" s="34">
        <v>139098676.96977001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2"/>
    </row>
    <row r="19" spans="1:38" x14ac:dyDescent="0.2">
      <c r="A19" s="28">
        <v>2022</v>
      </c>
      <c r="B19" s="29">
        <v>197492284.311912</v>
      </c>
      <c r="C19" s="29">
        <v>172762198.70418406</v>
      </c>
      <c r="D19" s="29">
        <v>157161799.82884201</v>
      </c>
      <c r="E19" s="29">
        <v>527416282.84493804</v>
      </c>
      <c r="G19" s="35" t="s">
        <v>3</v>
      </c>
      <c r="H19" s="35" t="s">
        <v>149</v>
      </c>
      <c r="I19" s="35">
        <v>2022</v>
      </c>
      <c r="J19" s="36">
        <v>142667185.00286797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2"/>
    </row>
    <row r="20" spans="1:38" x14ac:dyDescent="0.2">
      <c r="G20" s="33" t="s">
        <v>3</v>
      </c>
      <c r="H20" s="33" t="s">
        <v>150</v>
      </c>
      <c r="I20" s="33">
        <v>2009</v>
      </c>
      <c r="J20" s="34">
        <v>114855017.2131</v>
      </c>
      <c r="K20" s="34">
        <v>262994387.7799997</v>
      </c>
      <c r="L20" s="34">
        <v>290464330.65999973</v>
      </c>
      <c r="M20" s="34">
        <v>322372199.43000001</v>
      </c>
      <c r="N20" s="34">
        <v>330211372.24999994</v>
      </c>
      <c r="O20" s="34">
        <v>337832842.25</v>
      </c>
      <c r="P20" s="34">
        <v>343661746.29999989</v>
      </c>
      <c r="Q20" s="34">
        <v>345118425.06999993</v>
      </c>
      <c r="R20" s="34">
        <v>346367200.32999998</v>
      </c>
      <c r="S20" s="34">
        <v>348887109.26999998</v>
      </c>
      <c r="T20" s="34">
        <v>350864963.94999987</v>
      </c>
      <c r="U20" s="34">
        <v>351357832.49999988</v>
      </c>
      <c r="V20" s="34">
        <v>353635175.52999985</v>
      </c>
      <c r="W20" s="34">
        <v>324894600.90999985</v>
      </c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</row>
    <row r="21" spans="1:38" x14ac:dyDescent="0.2">
      <c r="G21" s="35" t="s">
        <v>3</v>
      </c>
      <c r="H21" s="35" t="s">
        <v>150</v>
      </c>
      <c r="I21" s="35">
        <v>2010</v>
      </c>
      <c r="J21" s="36">
        <v>97491793.70130001</v>
      </c>
      <c r="K21" s="36">
        <v>221099251.89999983</v>
      </c>
      <c r="L21" s="36">
        <v>236949642.6199998</v>
      </c>
      <c r="M21" s="36">
        <v>242621647.51999992</v>
      </c>
      <c r="N21" s="36">
        <v>248220630.84999987</v>
      </c>
      <c r="O21" s="36">
        <v>248799275.81999984</v>
      </c>
      <c r="P21" s="36">
        <v>248579558.30999973</v>
      </c>
      <c r="Q21" s="36">
        <v>243802447.60999975</v>
      </c>
      <c r="R21" s="36">
        <v>243511854.42999971</v>
      </c>
      <c r="S21" s="36">
        <v>243289761.22999969</v>
      </c>
      <c r="T21" s="36">
        <v>243219723.57999972</v>
      </c>
      <c r="U21" s="36">
        <v>243219353.68999973</v>
      </c>
      <c r="V21" s="36">
        <v>243496241.12999973</v>
      </c>
      <c r="W21" s="36">
        <v>0</v>
      </c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</row>
    <row r="22" spans="1:38" x14ac:dyDescent="0.2">
      <c r="G22" s="33" t="s">
        <v>3</v>
      </c>
      <c r="H22" s="33" t="s">
        <v>150</v>
      </c>
      <c r="I22" s="33">
        <v>2011</v>
      </c>
      <c r="J22" s="34">
        <v>69018363.708100051</v>
      </c>
      <c r="K22" s="34">
        <v>143449945.32839996</v>
      </c>
      <c r="L22" s="34">
        <v>158626901.33000001</v>
      </c>
      <c r="M22" s="34">
        <v>166775994.59000003</v>
      </c>
      <c r="N22" s="34">
        <v>168304607.85000011</v>
      </c>
      <c r="O22" s="34">
        <v>168715639.96000007</v>
      </c>
      <c r="P22" s="34">
        <v>168703690.84000006</v>
      </c>
      <c r="Q22" s="34">
        <v>167981594.56000006</v>
      </c>
      <c r="R22" s="34">
        <v>167126094.2100001</v>
      </c>
      <c r="S22" s="34">
        <v>167021100.7100001</v>
      </c>
      <c r="T22" s="34">
        <v>166963105.89000008</v>
      </c>
      <c r="U22" s="34">
        <v>166979745.6400001</v>
      </c>
      <c r="V22" s="34">
        <v>0</v>
      </c>
      <c r="W22" s="34">
        <v>0</v>
      </c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</row>
    <row r="23" spans="1:38" x14ac:dyDescent="0.2">
      <c r="A23" t="s">
        <v>127</v>
      </c>
      <c r="G23" s="35" t="s">
        <v>3</v>
      </c>
      <c r="H23" s="35" t="s">
        <v>150</v>
      </c>
      <c r="I23" s="35">
        <v>2012</v>
      </c>
      <c r="J23" s="36">
        <v>64320972.882099949</v>
      </c>
      <c r="K23" s="36">
        <v>113619556.09999993</v>
      </c>
      <c r="L23" s="36">
        <v>123347305.04999992</v>
      </c>
      <c r="M23" s="36">
        <v>125870170.51000001</v>
      </c>
      <c r="N23" s="36">
        <v>127813094.55</v>
      </c>
      <c r="O23" s="36">
        <v>127964912.16999999</v>
      </c>
      <c r="P23" s="36">
        <v>128320285.00999999</v>
      </c>
      <c r="Q23" s="36">
        <v>128395087.28999999</v>
      </c>
      <c r="R23" s="36">
        <v>128333469.13</v>
      </c>
      <c r="S23" s="36">
        <v>128358469.13</v>
      </c>
      <c r="T23" s="36">
        <v>127665312.73999998</v>
      </c>
      <c r="U23" s="36">
        <v>0</v>
      </c>
      <c r="V23" s="36">
        <v>0</v>
      </c>
      <c r="W23" s="36">
        <v>0</v>
      </c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</row>
    <row r="24" spans="1:38" x14ac:dyDescent="0.2">
      <c r="G24" s="33" t="s">
        <v>3</v>
      </c>
      <c r="H24" s="33" t="s">
        <v>150</v>
      </c>
      <c r="I24" s="33">
        <v>2013</v>
      </c>
      <c r="J24" s="34">
        <v>76821119.210699022</v>
      </c>
      <c r="K24" s="34">
        <v>149138558.34209985</v>
      </c>
      <c r="L24" s="34">
        <v>161989356.3899999</v>
      </c>
      <c r="M24" s="34">
        <v>165496710.77999991</v>
      </c>
      <c r="N24" s="34">
        <v>166383181.24999994</v>
      </c>
      <c r="O24" s="34">
        <v>166462780.49999991</v>
      </c>
      <c r="P24" s="34">
        <v>163857190.7399998</v>
      </c>
      <c r="Q24" s="34">
        <v>162479123.35999984</v>
      </c>
      <c r="R24" s="34">
        <v>162743417.41999969</v>
      </c>
      <c r="S24" s="34">
        <v>162839452.5399996</v>
      </c>
      <c r="T24" s="34">
        <v>0</v>
      </c>
      <c r="U24" s="34">
        <v>0</v>
      </c>
      <c r="V24" s="34">
        <v>0</v>
      </c>
      <c r="W24" s="34">
        <v>0</v>
      </c>
      <c r="Y24" s="12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">
      <c r="G25" s="35" t="s">
        <v>3</v>
      </c>
      <c r="H25" s="35" t="s">
        <v>150</v>
      </c>
      <c r="I25" s="35">
        <v>2014</v>
      </c>
      <c r="J25" s="36">
        <v>106778517.34460001</v>
      </c>
      <c r="K25" s="36">
        <v>145915422.86249989</v>
      </c>
      <c r="L25" s="36">
        <v>153021713.53999981</v>
      </c>
      <c r="M25" s="36">
        <v>153917257.00999984</v>
      </c>
      <c r="N25" s="36">
        <v>154210440.53999984</v>
      </c>
      <c r="O25" s="36">
        <v>154321282.22999987</v>
      </c>
      <c r="P25" s="36">
        <v>155600335.51999989</v>
      </c>
      <c r="Q25" s="36">
        <v>155699442.17999986</v>
      </c>
      <c r="R25" s="36">
        <v>155639825.3899999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Y25" s="12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">
      <c r="G26" s="33" t="s">
        <v>3</v>
      </c>
      <c r="H26" s="33" t="s">
        <v>150</v>
      </c>
      <c r="I26" s="33">
        <v>2015</v>
      </c>
      <c r="J26" s="34">
        <v>62624102.062899984</v>
      </c>
      <c r="K26" s="34">
        <v>123756899.36899996</v>
      </c>
      <c r="L26" s="34">
        <v>132204861.7472</v>
      </c>
      <c r="M26" s="34">
        <v>136731256.37</v>
      </c>
      <c r="N26" s="34">
        <v>139530308.75999996</v>
      </c>
      <c r="O26" s="34">
        <v>139509709.58999994</v>
      </c>
      <c r="P26" s="34">
        <v>139968039.60999992</v>
      </c>
      <c r="Q26" s="34">
        <v>139398660.11999995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Y26" s="12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">
      <c r="G27" s="35" t="s">
        <v>3</v>
      </c>
      <c r="H27" s="35" t="s">
        <v>150</v>
      </c>
      <c r="I27" s="35">
        <v>2016</v>
      </c>
      <c r="J27" s="36">
        <v>55220653.204299949</v>
      </c>
      <c r="K27" s="36">
        <v>103950545.28750001</v>
      </c>
      <c r="L27" s="36">
        <v>114163916.05999996</v>
      </c>
      <c r="M27" s="36">
        <v>117480718.45999995</v>
      </c>
      <c r="N27" s="36">
        <v>118469762.54999992</v>
      </c>
      <c r="O27" s="36">
        <v>118683959.59999993</v>
      </c>
      <c r="P27" s="36">
        <v>118150758.20999992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Y27" s="12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">
      <c r="G28" s="33" t="s">
        <v>3</v>
      </c>
      <c r="H28" s="33" t="s">
        <v>150</v>
      </c>
      <c r="I28" s="33">
        <v>2017</v>
      </c>
      <c r="J28" s="34">
        <v>46336486.549800023</v>
      </c>
      <c r="K28" s="34">
        <v>93502912.994299978</v>
      </c>
      <c r="L28" s="34">
        <v>103121315.85000001</v>
      </c>
      <c r="M28" s="34">
        <v>104349892.96999998</v>
      </c>
      <c r="N28" s="34">
        <v>104642697.41999999</v>
      </c>
      <c r="O28" s="34">
        <v>106230331.75999998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Y28" s="121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">
      <c r="G29" s="35" t="s">
        <v>3</v>
      </c>
      <c r="H29" s="35" t="s">
        <v>150</v>
      </c>
      <c r="I29" s="35">
        <v>2018</v>
      </c>
      <c r="J29" s="36">
        <v>68282847.939899996</v>
      </c>
      <c r="K29" s="36">
        <v>111854926.59710002</v>
      </c>
      <c r="L29" s="36">
        <v>115982965.58999987</v>
      </c>
      <c r="M29" s="36">
        <v>119470471.59999998</v>
      </c>
      <c r="N29" s="36">
        <v>120254983.13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Y29" s="12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">
      <c r="G30" s="33" t="s">
        <v>3</v>
      </c>
      <c r="H30" s="33" t="s">
        <v>150</v>
      </c>
      <c r="I30" s="33">
        <v>2019</v>
      </c>
      <c r="J30" s="34">
        <v>51691215.069999978</v>
      </c>
      <c r="K30" s="34">
        <v>110094117.86999997</v>
      </c>
      <c r="L30" s="34">
        <v>129409015.0899999</v>
      </c>
      <c r="M30" s="34">
        <v>133787131.92999993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Y30" s="12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">
      <c r="G31" s="35" t="s">
        <v>3</v>
      </c>
      <c r="H31" s="35" t="s">
        <v>150</v>
      </c>
      <c r="I31" s="35">
        <v>2020</v>
      </c>
      <c r="J31" s="36">
        <v>87332783.766300008</v>
      </c>
      <c r="K31" s="36">
        <v>198785197.05999988</v>
      </c>
      <c r="L31" s="36">
        <v>249599470.72999996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Y31" s="121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">
      <c r="G32" s="33" t="s">
        <v>3</v>
      </c>
      <c r="H32" s="33" t="s">
        <v>150</v>
      </c>
      <c r="I32" s="33">
        <v>2021</v>
      </c>
      <c r="J32" s="34">
        <v>56394195.439999998</v>
      </c>
      <c r="K32" s="34">
        <v>121748864.74999996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Y32" s="12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7:38" x14ac:dyDescent="0.2">
      <c r="G33" s="35" t="s">
        <v>3</v>
      </c>
      <c r="H33" s="35" t="s">
        <v>150</v>
      </c>
      <c r="I33" s="35">
        <v>2022</v>
      </c>
      <c r="J33" s="36">
        <v>60363576.429999992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Y33" s="12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7:38" x14ac:dyDescent="0.2">
      <c r="G34" s="33" t="s">
        <v>41</v>
      </c>
      <c r="H34" s="33" t="s">
        <v>149</v>
      </c>
      <c r="I34" s="33">
        <v>2009</v>
      </c>
      <c r="J34" s="34">
        <v>78459075.170000002</v>
      </c>
      <c r="K34" s="34">
        <v>103923596.01999998</v>
      </c>
      <c r="L34" s="34">
        <v>142826972.39999998</v>
      </c>
      <c r="M34" s="34">
        <v>152579187.26999995</v>
      </c>
      <c r="N34" s="34">
        <v>151701656.92999989</v>
      </c>
      <c r="O34" s="34">
        <v>153461313.59999987</v>
      </c>
      <c r="P34" s="34">
        <v>153141473.27999988</v>
      </c>
      <c r="Q34" s="34">
        <v>149262152.80999997</v>
      </c>
      <c r="R34" s="34">
        <v>148182251.52999994</v>
      </c>
      <c r="S34" s="34">
        <v>147601476.00999993</v>
      </c>
      <c r="T34" s="34">
        <v>146428036.60999992</v>
      </c>
      <c r="U34" s="34">
        <v>146566843.10999992</v>
      </c>
      <c r="V34" s="34">
        <v>147583261.27999994</v>
      </c>
      <c r="W34" s="34">
        <v>148304254.02999991</v>
      </c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</row>
    <row r="35" spans="7:38" x14ac:dyDescent="0.2">
      <c r="G35" s="35" t="s">
        <v>41</v>
      </c>
      <c r="H35" s="35" t="s">
        <v>149</v>
      </c>
      <c r="I35" s="35">
        <v>2010</v>
      </c>
      <c r="J35" s="36">
        <v>75774476.775384948</v>
      </c>
      <c r="K35" s="36">
        <v>103111503.54905491</v>
      </c>
      <c r="L35" s="36">
        <v>137636026.09999797</v>
      </c>
      <c r="M35" s="36">
        <v>144079108.80999997</v>
      </c>
      <c r="N35" s="36">
        <v>148567493.67000008</v>
      </c>
      <c r="O35" s="36">
        <v>148971492.13999903</v>
      </c>
      <c r="P35" s="36">
        <v>147126495.05999997</v>
      </c>
      <c r="Q35" s="36">
        <v>146741955.08999991</v>
      </c>
      <c r="R35" s="36">
        <v>145374045.73999998</v>
      </c>
      <c r="S35" s="36">
        <v>144825126.32999992</v>
      </c>
      <c r="T35" s="36">
        <v>144264702.20999992</v>
      </c>
      <c r="U35" s="36">
        <v>145262655.91999993</v>
      </c>
      <c r="V35" s="36">
        <v>145126044.7299999</v>
      </c>
      <c r="W35" s="36">
        <v>0</v>
      </c>
      <c r="Y35" s="12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7:38" x14ac:dyDescent="0.2">
      <c r="G36" s="33" t="s">
        <v>41</v>
      </c>
      <c r="H36" s="33" t="s">
        <v>149</v>
      </c>
      <c r="I36" s="33">
        <v>2011</v>
      </c>
      <c r="J36" s="34">
        <v>70790609.730000004</v>
      </c>
      <c r="K36" s="34">
        <v>110339741.23801604</v>
      </c>
      <c r="L36" s="34">
        <v>142721569.168466</v>
      </c>
      <c r="M36" s="34">
        <v>158617176.53005496</v>
      </c>
      <c r="N36" s="34">
        <v>168352112.80603898</v>
      </c>
      <c r="O36" s="34">
        <v>166536372.51494789</v>
      </c>
      <c r="P36" s="34">
        <v>165448562.61809292</v>
      </c>
      <c r="Q36" s="34">
        <v>165629587.70381495</v>
      </c>
      <c r="R36" s="34">
        <v>163037991.38594598</v>
      </c>
      <c r="S36" s="34">
        <v>162290445.42594597</v>
      </c>
      <c r="T36" s="34">
        <v>162822678.65835196</v>
      </c>
      <c r="U36" s="34">
        <v>163070135.43901095</v>
      </c>
      <c r="V36" s="34">
        <v>0</v>
      </c>
      <c r="W36" s="34">
        <v>0</v>
      </c>
      <c r="Y36" s="121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7:38" x14ac:dyDescent="0.2">
      <c r="G37" s="35" t="s">
        <v>41</v>
      </c>
      <c r="H37" s="35" t="s">
        <v>149</v>
      </c>
      <c r="I37" s="35">
        <v>2012</v>
      </c>
      <c r="J37" s="36">
        <v>70999602.303913996</v>
      </c>
      <c r="K37" s="36">
        <v>104797523.01999998</v>
      </c>
      <c r="L37" s="36">
        <v>142111431.463498</v>
      </c>
      <c r="M37" s="36">
        <v>161122505.80277899</v>
      </c>
      <c r="N37" s="36">
        <v>165383360.11000001</v>
      </c>
      <c r="O37" s="36">
        <v>165355451.68000007</v>
      </c>
      <c r="P37" s="36">
        <v>163821658.95000005</v>
      </c>
      <c r="Q37" s="36">
        <v>164116890.20999998</v>
      </c>
      <c r="R37" s="36">
        <v>162729214.25999999</v>
      </c>
      <c r="S37" s="36">
        <v>162785043.73000005</v>
      </c>
      <c r="T37" s="36">
        <v>161281365.95000008</v>
      </c>
      <c r="U37" s="36">
        <v>0</v>
      </c>
      <c r="V37" s="36">
        <v>0</v>
      </c>
      <c r="W37" s="36">
        <v>0</v>
      </c>
      <c r="Y37" s="12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7:38" x14ac:dyDescent="0.2">
      <c r="G38" s="33" t="s">
        <v>41</v>
      </c>
      <c r="H38" s="33" t="s">
        <v>149</v>
      </c>
      <c r="I38" s="33">
        <v>2013</v>
      </c>
      <c r="J38" s="34">
        <v>71131717.656783968</v>
      </c>
      <c r="K38" s="34">
        <v>108505262.63109297</v>
      </c>
      <c r="L38" s="34">
        <v>146891789.29399803</v>
      </c>
      <c r="M38" s="34">
        <v>166135001.19999897</v>
      </c>
      <c r="N38" s="34">
        <v>167217557.23999912</v>
      </c>
      <c r="O38" s="34">
        <v>168542342.25999889</v>
      </c>
      <c r="P38" s="34">
        <v>168009414.05999902</v>
      </c>
      <c r="Q38" s="34">
        <v>166689035.08999896</v>
      </c>
      <c r="R38" s="34">
        <v>168002817.10220796</v>
      </c>
      <c r="S38" s="34">
        <v>166007352.77999899</v>
      </c>
      <c r="T38" s="34">
        <v>0</v>
      </c>
      <c r="U38" s="34">
        <v>0</v>
      </c>
      <c r="V38" s="34">
        <v>0</v>
      </c>
      <c r="W38" s="34">
        <v>0</v>
      </c>
      <c r="Y38" s="121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7:38" x14ac:dyDescent="0.2">
      <c r="G39" s="35" t="s">
        <v>41</v>
      </c>
      <c r="H39" s="35" t="s">
        <v>149</v>
      </c>
      <c r="I39" s="35">
        <v>2014</v>
      </c>
      <c r="J39" s="36">
        <v>91030288.392500028</v>
      </c>
      <c r="K39" s="36">
        <v>138820403.71697104</v>
      </c>
      <c r="L39" s="36">
        <v>179720362.49346495</v>
      </c>
      <c r="M39" s="36">
        <v>190524348.52421996</v>
      </c>
      <c r="N39" s="36">
        <v>196921105.57691109</v>
      </c>
      <c r="O39" s="36">
        <v>195785212.41228199</v>
      </c>
      <c r="P39" s="36">
        <v>191424421.70819795</v>
      </c>
      <c r="Q39" s="36">
        <v>189538315.36025307</v>
      </c>
      <c r="R39" s="36">
        <v>189147699.54819903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Y39" s="121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7:38" x14ac:dyDescent="0.2">
      <c r="G40" s="33" t="s">
        <v>41</v>
      </c>
      <c r="H40" s="33" t="s">
        <v>149</v>
      </c>
      <c r="I40" s="33">
        <v>2015</v>
      </c>
      <c r="J40" s="34">
        <v>86157756.028262958</v>
      </c>
      <c r="K40" s="34">
        <v>136156681.51917192</v>
      </c>
      <c r="L40" s="34">
        <v>175205845.73727098</v>
      </c>
      <c r="M40" s="34">
        <v>190060873.6599991</v>
      </c>
      <c r="N40" s="34">
        <v>190777414.90999797</v>
      </c>
      <c r="O40" s="34">
        <v>185277541.349998</v>
      </c>
      <c r="P40" s="34">
        <v>182943913.46999785</v>
      </c>
      <c r="Q40" s="34">
        <v>179129050.65999982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Y40" s="121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7:38" x14ac:dyDescent="0.2">
      <c r="G41" s="35" t="s">
        <v>41</v>
      </c>
      <c r="H41" s="35" t="s">
        <v>149</v>
      </c>
      <c r="I41" s="35">
        <v>2016</v>
      </c>
      <c r="J41" s="36">
        <v>80127937.899999022</v>
      </c>
      <c r="K41" s="36">
        <v>113015936.47999895</v>
      </c>
      <c r="L41" s="36">
        <v>153119496.0099979</v>
      </c>
      <c r="M41" s="36">
        <v>160431883.53999791</v>
      </c>
      <c r="N41" s="36">
        <v>158473978.19999799</v>
      </c>
      <c r="O41" s="36">
        <v>158879990.44999793</v>
      </c>
      <c r="P41" s="36">
        <v>154993314.23999795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Y41" s="12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7:38" x14ac:dyDescent="0.2">
      <c r="G42" s="33" t="s">
        <v>41</v>
      </c>
      <c r="H42" s="33" t="s">
        <v>149</v>
      </c>
      <c r="I42" s="33">
        <v>2017</v>
      </c>
      <c r="J42" s="34">
        <v>71558678.326799989</v>
      </c>
      <c r="K42" s="34">
        <v>110299439.12563396</v>
      </c>
      <c r="L42" s="34">
        <v>146843208.21063298</v>
      </c>
      <c r="M42" s="34">
        <v>154971372.62152496</v>
      </c>
      <c r="N42" s="34">
        <v>157152127.583812</v>
      </c>
      <c r="O42" s="34">
        <v>156129794.93034005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Y42" s="121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7:38" x14ac:dyDescent="0.2">
      <c r="G43" s="35" t="s">
        <v>41</v>
      </c>
      <c r="H43" s="35" t="s">
        <v>149</v>
      </c>
      <c r="I43" s="35">
        <v>2018</v>
      </c>
      <c r="J43" s="36">
        <v>83403647.215700015</v>
      </c>
      <c r="K43" s="36">
        <v>112725792.29000001</v>
      </c>
      <c r="L43" s="36">
        <v>133651982.87999998</v>
      </c>
      <c r="M43" s="36">
        <v>140557541.88999993</v>
      </c>
      <c r="N43" s="36">
        <v>142025814.53338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Y43" s="121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7:38" x14ac:dyDescent="0.2">
      <c r="G44" s="33" t="s">
        <v>41</v>
      </c>
      <c r="H44" s="33" t="s">
        <v>149</v>
      </c>
      <c r="I44" s="33">
        <v>2019</v>
      </c>
      <c r="J44" s="34">
        <v>60784114.449999996</v>
      </c>
      <c r="K44" s="34">
        <v>78442341.828814983</v>
      </c>
      <c r="L44" s="34">
        <v>101151157.39409693</v>
      </c>
      <c r="M44" s="34">
        <v>108817779.64409693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Y44" s="121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7:38" x14ac:dyDescent="0.2">
      <c r="G45" s="35" t="s">
        <v>41</v>
      </c>
      <c r="H45" s="35" t="s">
        <v>149</v>
      </c>
      <c r="I45" s="35">
        <v>2020</v>
      </c>
      <c r="J45" s="36">
        <v>52232676.93</v>
      </c>
      <c r="K45" s="36">
        <v>63131244.979999997</v>
      </c>
      <c r="L45" s="36">
        <v>78626512.649996981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Y45" s="121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7:38" x14ac:dyDescent="0.2">
      <c r="G46" s="33" t="s">
        <v>41</v>
      </c>
      <c r="H46" s="33" t="s">
        <v>149</v>
      </c>
      <c r="I46" s="33">
        <v>2021</v>
      </c>
      <c r="J46" s="34">
        <v>46646711.325880989</v>
      </c>
      <c r="K46" s="34">
        <v>59385239.305879004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Y46" s="121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7:38" x14ac:dyDescent="0.2">
      <c r="G47" s="35" t="s">
        <v>41</v>
      </c>
      <c r="H47" s="35" t="s">
        <v>149</v>
      </c>
      <c r="I47" s="35">
        <v>2022</v>
      </c>
      <c r="J47" s="36">
        <v>54326099.440519996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Y47" s="121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7:38" x14ac:dyDescent="0.2">
      <c r="G48" s="33" t="s">
        <v>41</v>
      </c>
      <c r="H48" s="33" t="s">
        <v>150</v>
      </c>
      <c r="I48" s="33">
        <v>2009</v>
      </c>
      <c r="J48" s="34">
        <v>3990505.7199999993</v>
      </c>
      <c r="K48" s="34">
        <v>14339099.769999994</v>
      </c>
      <c r="L48" s="34">
        <v>35134943.839999989</v>
      </c>
      <c r="M48" s="34">
        <v>63658666.669999972</v>
      </c>
      <c r="N48" s="34">
        <v>88541894.939999998</v>
      </c>
      <c r="O48" s="34">
        <v>108454648.22000007</v>
      </c>
      <c r="P48" s="34">
        <v>123270862.17000002</v>
      </c>
      <c r="Q48" s="34">
        <v>131205672.73999995</v>
      </c>
      <c r="R48" s="34">
        <v>137423293.03999993</v>
      </c>
      <c r="S48" s="34">
        <v>140534858.07999995</v>
      </c>
      <c r="T48" s="34">
        <v>143065508.14999992</v>
      </c>
      <c r="U48" s="34">
        <v>144487896.54999992</v>
      </c>
      <c r="V48" s="34">
        <v>144911485.94999993</v>
      </c>
      <c r="W48" s="34">
        <v>145434690.50999993</v>
      </c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</row>
    <row r="49" spans="7:38" x14ac:dyDescent="0.2">
      <c r="G49" s="35" t="s">
        <v>41</v>
      </c>
      <c r="H49" s="35" t="s">
        <v>150</v>
      </c>
      <c r="I49" s="35">
        <v>2010</v>
      </c>
      <c r="J49" s="36">
        <v>3431179.6728000003</v>
      </c>
      <c r="K49" s="36">
        <v>13297889.370000008</v>
      </c>
      <c r="L49" s="36">
        <v>30400259.060000002</v>
      </c>
      <c r="M49" s="36">
        <v>56040329.219999969</v>
      </c>
      <c r="N49" s="36">
        <v>76528267.779999942</v>
      </c>
      <c r="O49" s="36">
        <v>98209585.169999927</v>
      </c>
      <c r="P49" s="36">
        <v>115364148.57999998</v>
      </c>
      <c r="Q49" s="36">
        <v>122808472.77999993</v>
      </c>
      <c r="R49" s="36">
        <v>132631390.4299999</v>
      </c>
      <c r="S49" s="36">
        <v>136686766.07999995</v>
      </c>
      <c r="T49" s="36">
        <v>138155200.81999996</v>
      </c>
      <c r="U49" s="36">
        <v>138633095.63999996</v>
      </c>
      <c r="V49" s="36">
        <v>139499209.38999996</v>
      </c>
      <c r="W49" s="36">
        <v>0</v>
      </c>
      <c r="Y49" s="121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7:38" x14ac:dyDescent="0.2">
      <c r="G50" s="33" t="s">
        <v>41</v>
      </c>
      <c r="H50" s="33" t="s">
        <v>150</v>
      </c>
      <c r="I50" s="33">
        <v>2011</v>
      </c>
      <c r="J50" s="34">
        <v>4055546.2599999979</v>
      </c>
      <c r="K50" s="34">
        <v>11388455.849999992</v>
      </c>
      <c r="L50" s="34">
        <v>30796890.318700008</v>
      </c>
      <c r="M50" s="34">
        <v>54831292.549999967</v>
      </c>
      <c r="N50" s="34">
        <v>88184997.000000045</v>
      </c>
      <c r="O50" s="34">
        <v>115535802.09</v>
      </c>
      <c r="P50" s="34">
        <v>132477847.14999996</v>
      </c>
      <c r="Q50" s="34">
        <v>143959796.67999995</v>
      </c>
      <c r="R50" s="34">
        <v>150959474.14431199</v>
      </c>
      <c r="S50" s="34">
        <v>154151130.384312</v>
      </c>
      <c r="T50" s="34">
        <v>157185188.80431199</v>
      </c>
      <c r="U50" s="34">
        <v>158330149.09431198</v>
      </c>
      <c r="V50" s="34">
        <v>0</v>
      </c>
      <c r="W50" s="34">
        <v>0</v>
      </c>
      <c r="Y50" s="121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7:38" x14ac:dyDescent="0.2">
      <c r="G51" s="35" t="s">
        <v>41</v>
      </c>
      <c r="H51" s="35" t="s">
        <v>150</v>
      </c>
      <c r="I51" s="35">
        <v>2012</v>
      </c>
      <c r="J51" s="36">
        <v>2705996.2199999974</v>
      </c>
      <c r="K51" s="36">
        <v>11436607.139999999</v>
      </c>
      <c r="L51" s="36">
        <v>31991361.953499995</v>
      </c>
      <c r="M51" s="36">
        <v>59007046.110000007</v>
      </c>
      <c r="N51" s="36">
        <v>88335812.699999914</v>
      </c>
      <c r="O51" s="36">
        <v>108541030.86999999</v>
      </c>
      <c r="P51" s="36">
        <v>126066898.78999986</v>
      </c>
      <c r="Q51" s="36">
        <v>136679266.53999984</v>
      </c>
      <c r="R51" s="36">
        <v>141852127.86999997</v>
      </c>
      <c r="S51" s="36">
        <v>146125448.94999993</v>
      </c>
      <c r="T51" s="36">
        <v>150381574.68999997</v>
      </c>
      <c r="U51" s="36">
        <v>0</v>
      </c>
      <c r="V51" s="36">
        <v>0</v>
      </c>
      <c r="W51" s="36">
        <v>0</v>
      </c>
      <c r="Y51" s="121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7:38" x14ac:dyDescent="0.2">
      <c r="G52" s="33" t="s">
        <v>41</v>
      </c>
      <c r="H52" s="33" t="s">
        <v>150</v>
      </c>
      <c r="I52" s="33">
        <v>2013</v>
      </c>
      <c r="J52" s="34">
        <v>2800032.7599999984</v>
      </c>
      <c r="K52" s="34">
        <v>13414345.389999997</v>
      </c>
      <c r="L52" s="34">
        <v>32873003.839999974</v>
      </c>
      <c r="M52" s="34">
        <v>64595474.689999975</v>
      </c>
      <c r="N52" s="34">
        <v>95838994.559999913</v>
      </c>
      <c r="O52" s="34">
        <v>119367032.78999993</v>
      </c>
      <c r="P52" s="34">
        <v>133466075.10999891</v>
      </c>
      <c r="Q52" s="34">
        <v>140590659.17999887</v>
      </c>
      <c r="R52" s="34">
        <v>148024565.50999886</v>
      </c>
      <c r="S52" s="34">
        <v>153530774.38999897</v>
      </c>
      <c r="T52" s="34">
        <v>0</v>
      </c>
      <c r="U52" s="34">
        <v>0</v>
      </c>
      <c r="V52" s="34">
        <v>0</v>
      </c>
      <c r="W52" s="34">
        <v>0</v>
      </c>
      <c r="Y52" s="121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7:38" x14ac:dyDescent="0.2">
      <c r="G53" s="35" t="s">
        <v>41</v>
      </c>
      <c r="H53" s="35" t="s">
        <v>150</v>
      </c>
      <c r="I53" s="35">
        <v>2014</v>
      </c>
      <c r="J53" s="36">
        <v>2230119.6424999996</v>
      </c>
      <c r="K53" s="36">
        <v>13307387.869999994</v>
      </c>
      <c r="L53" s="36">
        <v>37246510.499999985</v>
      </c>
      <c r="M53" s="36">
        <v>77370583.810000002</v>
      </c>
      <c r="N53" s="36">
        <v>109367982.62999998</v>
      </c>
      <c r="O53" s="36">
        <v>134622647.10469607</v>
      </c>
      <c r="P53" s="36">
        <v>151436607.92667699</v>
      </c>
      <c r="Q53" s="36">
        <v>159265434.46775594</v>
      </c>
      <c r="R53" s="36">
        <v>167441713.21720001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Y53" s="121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7:38" x14ac:dyDescent="0.2">
      <c r="G54" s="33" t="s">
        <v>41</v>
      </c>
      <c r="H54" s="33" t="s">
        <v>150</v>
      </c>
      <c r="I54" s="33">
        <v>2015</v>
      </c>
      <c r="J54" s="34">
        <v>2425964.8799999994</v>
      </c>
      <c r="K54" s="34">
        <v>14038565.930000002</v>
      </c>
      <c r="L54" s="34">
        <v>35654834.79999999</v>
      </c>
      <c r="M54" s="34">
        <v>62906039.599999957</v>
      </c>
      <c r="N54" s="34">
        <v>97679800.599997982</v>
      </c>
      <c r="O54" s="34">
        <v>117985088.279999</v>
      </c>
      <c r="P54" s="34">
        <v>129978185.79999799</v>
      </c>
      <c r="Q54" s="34">
        <v>140771722.94999993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Y54" s="121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7:38" x14ac:dyDescent="0.2">
      <c r="G55" s="35" t="s">
        <v>41</v>
      </c>
      <c r="H55" s="35" t="s">
        <v>150</v>
      </c>
      <c r="I55" s="35">
        <v>2016</v>
      </c>
      <c r="J55" s="36">
        <v>1908776.2899999993</v>
      </c>
      <c r="K55" s="36">
        <v>11047004.709999992</v>
      </c>
      <c r="L55" s="36">
        <v>29715529.88000001</v>
      </c>
      <c r="M55" s="36">
        <v>53335534.909997001</v>
      </c>
      <c r="N55" s="36">
        <v>74111122.299997956</v>
      </c>
      <c r="O55" s="36">
        <v>93042789.349996939</v>
      </c>
      <c r="P55" s="36">
        <v>108042653.39999795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Y55" s="121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7:38" x14ac:dyDescent="0.2">
      <c r="G56" s="33" t="s">
        <v>41</v>
      </c>
      <c r="H56" s="33" t="s">
        <v>150</v>
      </c>
      <c r="I56" s="33">
        <v>2017</v>
      </c>
      <c r="J56" s="34">
        <v>2248619.4367999993</v>
      </c>
      <c r="K56" s="34">
        <v>12163701.235636011</v>
      </c>
      <c r="L56" s="34">
        <v>32419383.575635985</v>
      </c>
      <c r="M56" s="34">
        <v>54323444.041526973</v>
      </c>
      <c r="N56" s="34">
        <v>74323058.441526964</v>
      </c>
      <c r="O56" s="34">
        <v>91856077.886239946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Y56" s="121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7:38" x14ac:dyDescent="0.2">
      <c r="G57" s="35" t="s">
        <v>41</v>
      </c>
      <c r="H57" s="35" t="s">
        <v>150</v>
      </c>
      <c r="I57" s="35">
        <v>2018</v>
      </c>
      <c r="J57" s="36">
        <v>1981205.5956999995</v>
      </c>
      <c r="K57" s="36">
        <v>9701030.1999989897</v>
      </c>
      <c r="L57" s="36">
        <v>24910452.899998996</v>
      </c>
      <c r="M57" s="36">
        <v>42423556.349999979</v>
      </c>
      <c r="N57" s="36">
        <v>58522673.789998978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Y57" s="121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7:38" x14ac:dyDescent="0.2">
      <c r="G58" s="33" t="s">
        <v>41</v>
      </c>
      <c r="H58" s="33" t="s">
        <v>150</v>
      </c>
      <c r="I58" s="33">
        <v>2019</v>
      </c>
      <c r="J58" s="34">
        <v>1825590.9300000006</v>
      </c>
      <c r="K58" s="34">
        <v>7641172.6140969973</v>
      </c>
      <c r="L58" s="34">
        <v>16260868.524097998</v>
      </c>
      <c r="M58" s="34">
        <v>29262464.894096989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Y58" s="121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7:38" x14ac:dyDescent="0.2">
      <c r="G59" s="35" t="s">
        <v>41</v>
      </c>
      <c r="H59" s="35" t="s">
        <v>150</v>
      </c>
      <c r="I59" s="35">
        <v>2020</v>
      </c>
      <c r="J59" s="36">
        <v>1389932.85</v>
      </c>
      <c r="K59" s="36">
        <v>3917876.2199979983</v>
      </c>
      <c r="L59" s="36">
        <v>12261995.869997995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Y59" s="121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7:38" x14ac:dyDescent="0.2">
      <c r="G60" s="33" t="s">
        <v>41</v>
      </c>
      <c r="H60" s="33" t="s">
        <v>150</v>
      </c>
      <c r="I60" s="33">
        <v>2021</v>
      </c>
      <c r="J60" s="34">
        <v>900577.04999999981</v>
      </c>
      <c r="K60" s="34">
        <v>4033628.2299979995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Y60" s="121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7:38" x14ac:dyDescent="0.2">
      <c r="G61" s="35" t="s">
        <v>41</v>
      </c>
      <c r="H61" s="35" t="s">
        <v>150</v>
      </c>
      <c r="I61" s="35">
        <v>2022</v>
      </c>
      <c r="J61" s="36">
        <v>1047866.7799979999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Y61" s="121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7:38" x14ac:dyDescent="0.2">
      <c r="G62" s="33" t="s">
        <v>5</v>
      </c>
      <c r="H62" s="33" t="s">
        <v>149</v>
      </c>
      <c r="I62" s="33">
        <v>2009</v>
      </c>
      <c r="J62" s="34">
        <v>118470973.28999995</v>
      </c>
      <c r="K62" s="34">
        <v>152713776.59</v>
      </c>
      <c r="L62" s="34">
        <v>193894377.69000003</v>
      </c>
      <c r="M62" s="34">
        <v>193640161.15000015</v>
      </c>
      <c r="N62" s="34">
        <v>185443855.82000023</v>
      </c>
      <c r="O62" s="34">
        <v>185508961.09000009</v>
      </c>
      <c r="P62" s="34">
        <v>181539894.9600001</v>
      </c>
      <c r="Q62" s="34">
        <v>169355274.84</v>
      </c>
      <c r="R62" s="34">
        <v>167356862.72999999</v>
      </c>
      <c r="S62" s="34">
        <v>167836579.00000006</v>
      </c>
      <c r="T62" s="34">
        <v>166062520.92000008</v>
      </c>
      <c r="U62" s="34">
        <v>165832123.57000005</v>
      </c>
      <c r="V62" s="34">
        <v>165553179.11000004</v>
      </c>
      <c r="W62" s="34">
        <v>164220784.20000005</v>
      </c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</row>
    <row r="63" spans="7:38" x14ac:dyDescent="0.2">
      <c r="G63" s="35" t="s">
        <v>5</v>
      </c>
      <c r="H63" s="35" t="s">
        <v>149</v>
      </c>
      <c r="I63" s="35">
        <v>2010</v>
      </c>
      <c r="J63" s="36">
        <v>116756751.30642496</v>
      </c>
      <c r="K63" s="36">
        <v>161148176.60692292</v>
      </c>
      <c r="L63" s="36">
        <v>183906963.80645505</v>
      </c>
      <c r="M63" s="36">
        <v>190885414.61000004</v>
      </c>
      <c r="N63" s="36">
        <v>191850365.49999988</v>
      </c>
      <c r="O63" s="36">
        <v>193360630.92999995</v>
      </c>
      <c r="P63" s="36">
        <v>188158617.05999991</v>
      </c>
      <c r="Q63" s="36">
        <v>187828035.38999987</v>
      </c>
      <c r="R63" s="36">
        <v>187764147.81999984</v>
      </c>
      <c r="S63" s="36">
        <v>181306017.44999978</v>
      </c>
      <c r="T63" s="36">
        <v>180076804.81999984</v>
      </c>
      <c r="U63" s="36">
        <v>179442366.33999884</v>
      </c>
      <c r="V63" s="36">
        <v>177914847.57999972</v>
      </c>
      <c r="W63" s="36">
        <v>0</v>
      </c>
      <c r="Y63" s="121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7:38" x14ac:dyDescent="0.2">
      <c r="G64" s="33" t="s">
        <v>5</v>
      </c>
      <c r="H64" s="33" t="s">
        <v>149</v>
      </c>
      <c r="I64" s="33">
        <v>2011</v>
      </c>
      <c r="J64" s="34">
        <v>102838937.45735496</v>
      </c>
      <c r="K64" s="34">
        <v>137061302.15908307</v>
      </c>
      <c r="L64" s="34">
        <v>161700965.64549798</v>
      </c>
      <c r="M64" s="34">
        <v>174880471.16944802</v>
      </c>
      <c r="N64" s="34">
        <v>167506124.2400001</v>
      </c>
      <c r="O64" s="34">
        <v>164393499.56000003</v>
      </c>
      <c r="P64" s="34">
        <v>159106788.41971707</v>
      </c>
      <c r="Q64" s="34">
        <v>158296773.63000008</v>
      </c>
      <c r="R64" s="34">
        <v>159715078.52693707</v>
      </c>
      <c r="S64" s="34">
        <v>158023354.97693706</v>
      </c>
      <c r="T64" s="34">
        <v>158036884.23696908</v>
      </c>
      <c r="U64" s="34">
        <v>157827779.50936604</v>
      </c>
      <c r="V64" s="34">
        <v>0</v>
      </c>
      <c r="W64" s="34">
        <v>0</v>
      </c>
      <c r="Y64" s="121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7:38" x14ac:dyDescent="0.2">
      <c r="G65" s="35" t="s">
        <v>5</v>
      </c>
      <c r="H65" s="35" t="s">
        <v>149</v>
      </c>
      <c r="I65" s="35">
        <v>2012</v>
      </c>
      <c r="J65" s="36">
        <v>97884748.667990029</v>
      </c>
      <c r="K65" s="36">
        <v>132725495.60307391</v>
      </c>
      <c r="L65" s="36">
        <v>152555521.60689002</v>
      </c>
      <c r="M65" s="36">
        <v>158493397.39999998</v>
      </c>
      <c r="N65" s="36">
        <v>152862425.65000001</v>
      </c>
      <c r="O65" s="36">
        <v>151432836.29000008</v>
      </c>
      <c r="P65" s="36">
        <v>150601724.95999998</v>
      </c>
      <c r="Q65" s="36">
        <v>149291700.31999993</v>
      </c>
      <c r="R65" s="36">
        <v>148879017.73999989</v>
      </c>
      <c r="S65" s="36">
        <v>147870024.11999995</v>
      </c>
      <c r="T65" s="36">
        <v>148364358.5</v>
      </c>
      <c r="U65" s="36">
        <v>0</v>
      </c>
      <c r="V65" s="36">
        <v>0</v>
      </c>
      <c r="W65" s="36">
        <v>0</v>
      </c>
      <c r="Y65" s="121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7:38" x14ac:dyDescent="0.2">
      <c r="G66" s="33" t="s">
        <v>5</v>
      </c>
      <c r="H66" s="33" t="s">
        <v>149</v>
      </c>
      <c r="I66" s="33">
        <v>2013</v>
      </c>
      <c r="J66" s="34">
        <v>104337401.36650006</v>
      </c>
      <c r="K66" s="34">
        <v>141037519.00999996</v>
      </c>
      <c r="L66" s="34">
        <v>166983519.36000001</v>
      </c>
      <c r="M66" s="34">
        <v>170234653.83999994</v>
      </c>
      <c r="N66" s="34">
        <v>164869390.41999996</v>
      </c>
      <c r="O66" s="34">
        <v>159470627.97999999</v>
      </c>
      <c r="P66" s="34">
        <v>160064252.48999995</v>
      </c>
      <c r="Q66" s="34">
        <v>157702257.9199999</v>
      </c>
      <c r="R66" s="34">
        <v>156265482.81877893</v>
      </c>
      <c r="S66" s="34">
        <v>153734081.82999989</v>
      </c>
      <c r="T66" s="34">
        <v>0</v>
      </c>
      <c r="U66" s="34">
        <v>0</v>
      </c>
      <c r="V66" s="34">
        <v>0</v>
      </c>
      <c r="W66" s="34">
        <v>0</v>
      </c>
      <c r="Y66" s="121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7:38" x14ac:dyDescent="0.2">
      <c r="G67" s="35" t="s">
        <v>5</v>
      </c>
      <c r="H67" s="35" t="s">
        <v>149</v>
      </c>
      <c r="I67" s="35">
        <v>2014</v>
      </c>
      <c r="J67" s="36">
        <v>103752088.48599991</v>
      </c>
      <c r="K67" s="36">
        <v>142519611.07999989</v>
      </c>
      <c r="L67" s="36">
        <v>169632178.07500014</v>
      </c>
      <c r="M67" s="36">
        <v>168582395.22000012</v>
      </c>
      <c r="N67" s="36">
        <v>165551998.52000001</v>
      </c>
      <c r="O67" s="36">
        <v>162485844.71000007</v>
      </c>
      <c r="P67" s="36">
        <v>158264200.24000004</v>
      </c>
      <c r="Q67" s="36">
        <v>159060056.61999995</v>
      </c>
      <c r="R67" s="36">
        <v>151090938.24999988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Y67" s="121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7:38" x14ac:dyDescent="0.2">
      <c r="G68" s="33" t="s">
        <v>5</v>
      </c>
      <c r="H68" s="33" t="s">
        <v>149</v>
      </c>
      <c r="I68" s="33">
        <v>2015</v>
      </c>
      <c r="J68" s="34">
        <v>97297713.105788052</v>
      </c>
      <c r="K68" s="34">
        <v>144166884.13842601</v>
      </c>
      <c r="L68" s="34">
        <v>175384078.35893705</v>
      </c>
      <c r="M68" s="34">
        <v>183174897.11999899</v>
      </c>
      <c r="N68" s="34">
        <v>185517506.56999877</v>
      </c>
      <c r="O68" s="34">
        <v>176980991.04999891</v>
      </c>
      <c r="P68" s="34">
        <v>177805285.73999986</v>
      </c>
      <c r="Q68" s="34">
        <v>173336768.6699999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Y68" s="121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7:38" x14ac:dyDescent="0.2">
      <c r="G69" s="35" t="s">
        <v>5</v>
      </c>
      <c r="H69" s="35" t="s">
        <v>149</v>
      </c>
      <c r="I69" s="35">
        <v>2016</v>
      </c>
      <c r="J69" s="36">
        <v>92407644.092030048</v>
      </c>
      <c r="K69" s="36">
        <v>133400056.59399998</v>
      </c>
      <c r="L69" s="36">
        <v>155742748.30220005</v>
      </c>
      <c r="M69" s="36">
        <v>154344930.19400004</v>
      </c>
      <c r="N69" s="36">
        <v>151582718.21286091</v>
      </c>
      <c r="O69" s="36">
        <v>147920728.09786105</v>
      </c>
      <c r="P69" s="36">
        <v>144192812.65786105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Y69" s="121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7:38" x14ac:dyDescent="0.2">
      <c r="G70" s="33" t="s">
        <v>5</v>
      </c>
      <c r="H70" s="33" t="s">
        <v>149</v>
      </c>
      <c r="I70" s="33">
        <v>2017</v>
      </c>
      <c r="J70" s="34">
        <v>86338784.948961988</v>
      </c>
      <c r="K70" s="34">
        <v>116398866.52316098</v>
      </c>
      <c r="L70" s="34">
        <v>134852492.39316195</v>
      </c>
      <c r="M70" s="34">
        <v>132753562.9631609</v>
      </c>
      <c r="N70" s="34">
        <v>128911654.18084793</v>
      </c>
      <c r="O70" s="34">
        <v>124103902.44010594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Y70" s="121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7:38" x14ac:dyDescent="0.2">
      <c r="G71" s="35" t="s">
        <v>5</v>
      </c>
      <c r="H71" s="35" t="s">
        <v>149</v>
      </c>
      <c r="I71" s="35">
        <v>2018</v>
      </c>
      <c r="J71" s="36">
        <v>89272160.613399982</v>
      </c>
      <c r="K71" s="36">
        <v>115796550.98754895</v>
      </c>
      <c r="L71" s="36">
        <v>136942752.54714897</v>
      </c>
      <c r="M71" s="36">
        <v>135231221.48237294</v>
      </c>
      <c r="N71" s="36">
        <v>133107522.06997798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Y71" s="121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7:38" x14ac:dyDescent="0.2">
      <c r="G72" s="33" t="s">
        <v>5</v>
      </c>
      <c r="H72" s="33" t="s">
        <v>149</v>
      </c>
      <c r="I72" s="33">
        <v>2019</v>
      </c>
      <c r="J72" s="34">
        <v>77776840.700000018</v>
      </c>
      <c r="K72" s="34">
        <v>90619780.72450003</v>
      </c>
      <c r="L72" s="34">
        <v>103906097.064998</v>
      </c>
      <c r="M72" s="34">
        <v>104326634.09999895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Y72" s="121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7:38" x14ac:dyDescent="0.2">
      <c r="G73" s="35" t="s">
        <v>5</v>
      </c>
      <c r="H73" s="35" t="s">
        <v>149</v>
      </c>
      <c r="I73" s="35">
        <v>2020</v>
      </c>
      <c r="J73" s="36">
        <v>53426568.419999994</v>
      </c>
      <c r="K73" s="36">
        <v>67923887.11999993</v>
      </c>
      <c r="L73" s="36">
        <v>71316878.604999974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Y73" s="121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7:38" x14ac:dyDescent="0.2">
      <c r="G74" s="33" t="s">
        <v>5</v>
      </c>
      <c r="H74" s="33" t="s">
        <v>149</v>
      </c>
      <c r="I74" s="33">
        <v>2021</v>
      </c>
      <c r="J74" s="34">
        <v>49753900.501684979</v>
      </c>
      <c r="K74" s="34">
        <v>68037345.021685034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Y74" s="121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7:38" x14ac:dyDescent="0.2">
      <c r="G75" s="35" t="s">
        <v>5</v>
      </c>
      <c r="H75" s="35" t="s">
        <v>149</v>
      </c>
      <c r="I75" s="35">
        <v>2022</v>
      </c>
      <c r="J75" s="36">
        <v>59483036.835296974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Y75" s="121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7:38" x14ac:dyDescent="0.2">
      <c r="G76" s="33" t="s">
        <v>5</v>
      </c>
      <c r="H76" s="33" t="s">
        <v>150</v>
      </c>
      <c r="I76" s="33">
        <v>2009</v>
      </c>
      <c r="J76" s="34">
        <v>10733360.330000002</v>
      </c>
      <c r="K76" s="34">
        <v>32349422.779998984</v>
      </c>
      <c r="L76" s="34">
        <v>55459611.489998981</v>
      </c>
      <c r="M76" s="34">
        <v>80255805.589998975</v>
      </c>
      <c r="N76" s="34">
        <v>104051591.07999995</v>
      </c>
      <c r="O76" s="34">
        <v>126593183.62000003</v>
      </c>
      <c r="P76" s="34">
        <v>138906422.94</v>
      </c>
      <c r="Q76" s="34">
        <v>148447883.88999996</v>
      </c>
      <c r="R76" s="34">
        <v>153059788.02999994</v>
      </c>
      <c r="S76" s="34">
        <v>157352369.51999992</v>
      </c>
      <c r="T76" s="34">
        <v>159473878.01999998</v>
      </c>
      <c r="U76" s="34">
        <v>160229137.68000001</v>
      </c>
      <c r="V76" s="34">
        <v>160559245.86000001</v>
      </c>
      <c r="W76" s="34">
        <v>161121301.13999999</v>
      </c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</row>
    <row r="77" spans="7:38" x14ac:dyDescent="0.2">
      <c r="G77" s="35" t="s">
        <v>5</v>
      </c>
      <c r="H77" s="35" t="s">
        <v>150</v>
      </c>
      <c r="I77" s="35">
        <v>2010</v>
      </c>
      <c r="J77" s="36">
        <v>10846594.15</v>
      </c>
      <c r="K77" s="36">
        <v>29469726.03999998</v>
      </c>
      <c r="L77" s="36">
        <v>54327489.546399988</v>
      </c>
      <c r="M77" s="36">
        <v>85397352.790000007</v>
      </c>
      <c r="N77" s="36">
        <v>109984836.75000003</v>
      </c>
      <c r="O77" s="36">
        <v>135927444.2899999</v>
      </c>
      <c r="P77" s="36">
        <v>147133647.11999995</v>
      </c>
      <c r="Q77" s="36">
        <v>158187272.66</v>
      </c>
      <c r="R77" s="36">
        <v>163412882.51999992</v>
      </c>
      <c r="S77" s="36">
        <v>168017618.54999983</v>
      </c>
      <c r="T77" s="36">
        <v>170323651.5099999</v>
      </c>
      <c r="U77" s="36">
        <v>171531897.27999887</v>
      </c>
      <c r="V77" s="36">
        <v>172606721.84999987</v>
      </c>
      <c r="W77" s="36">
        <v>0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7:38" x14ac:dyDescent="0.2">
      <c r="G78" s="33" t="s">
        <v>5</v>
      </c>
      <c r="H78" s="33" t="s">
        <v>150</v>
      </c>
      <c r="I78" s="33">
        <v>2011</v>
      </c>
      <c r="J78" s="34">
        <v>8381179.6199999992</v>
      </c>
      <c r="K78" s="34">
        <v>24539279.559999991</v>
      </c>
      <c r="L78" s="34">
        <v>47598233.900000006</v>
      </c>
      <c r="M78" s="34">
        <v>70716234.689999983</v>
      </c>
      <c r="N78" s="34">
        <v>94498688.939999908</v>
      </c>
      <c r="O78" s="34">
        <v>112578203.11999992</v>
      </c>
      <c r="P78" s="34">
        <v>123503972.59999992</v>
      </c>
      <c r="Q78" s="34">
        <v>130192735.91999993</v>
      </c>
      <c r="R78" s="34">
        <v>134909369.87999988</v>
      </c>
      <c r="S78" s="34">
        <v>139595400.69999987</v>
      </c>
      <c r="T78" s="34">
        <v>150655655.46999991</v>
      </c>
      <c r="U78" s="34">
        <v>152204332.06999996</v>
      </c>
      <c r="V78" s="34">
        <v>0</v>
      </c>
      <c r="W78" s="34">
        <v>0</v>
      </c>
    </row>
    <row r="79" spans="7:38" x14ac:dyDescent="0.2">
      <c r="G79" s="35" t="s">
        <v>5</v>
      </c>
      <c r="H79" s="35" t="s">
        <v>150</v>
      </c>
      <c r="I79" s="35">
        <v>2012</v>
      </c>
      <c r="J79" s="36">
        <v>8460655.3306000009</v>
      </c>
      <c r="K79" s="36">
        <v>23549889.305199996</v>
      </c>
      <c r="L79" s="36">
        <v>46197432.3156</v>
      </c>
      <c r="M79" s="36">
        <v>68468896.280000031</v>
      </c>
      <c r="N79" s="36">
        <v>89931469.009999946</v>
      </c>
      <c r="O79" s="36">
        <v>108249079.64999998</v>
      </c>
      <c r="P79" s="36">
        <v>116162018.69999999</v>
      </c>
      <c r="Q79" s="36">
        <v>123021968.83999997</v>
      </c>
      <c r="R79" s="36">
        <v>127287964.97999997</v>
      </c>
      <c r="S79" s="36">
        <v>130566562.25999992</v>
      </c>
      <c r="T79" s="36">
        <v>132757363.30999994</v>
      </c>
      <c r="U79" s="36">
        <v>0</v>
      </c>
      <c r="V79" s="36">
        <v>0</v>
      </c>
      <c r="W79" s="36">
        <v>0</v>
      </c>
    </row>
    <row r="80" spans="7:38" x14ac:dyDescent="0.2">
      <c r="G80" s="33" t="s">
        <v>5</v>
      </c>
      <c r="H80" s="33" t="s">
        <v>150</v>
      </c>
      <c r="I80" s="33">
        <v>2013</v>
      </c>
      <c r="J80" s="34">
        <v>7307836.3527999884</v>
      </c>
      <c r="K80" s="34">
        <v>23195806.09999999</v>
      </c>
      <c r="L80" s="34">
        <v>45969902.929999955</v>
      </c>
      <c r="M80" s="34">
        <v>74442892.809999943</v>
      </c>
      <c r="N80" s="34">
        <v>94961069.709999979</v>
      </c>
      <c r="O80" s="34">
        <v>112513568.83999996</v>
      </c>
      <c r="P80" s="34">
        <v>123456674.07999997</v>
      </c>
      <c r="Q80" s="34">
        <v>132076115.71999981</v>
      </c>
      <c r="R80" s="34">
        <v>137246314.16999987</v>
      </c>
      <c r="S80" s="34">
        <v>141417525.69999984</v>
      </c>
      <c r="T80" s="34">
        <v>0</v>
      </c>
      <c r="U80" s="34">
        <v>0</v>
      </c>
      <c r="V80" s="34">
        <v>0</v>
      </c>
      <c r="W80" s="34">
        <v>0</v>
      </c>
    </row>
    <row r="81" spans="7:23" x14ac:dyDescent="0.2">
      <c r="G81" s="35" t="s">
        <v>5</v>
      </c>
      <c r="H81" s="35" t="s">
        <v>150</v>
      </c>
      <c r="I81" s="35">
        <v>2014</v>
      </c>
      <c r="J81" s="36">
        <v>10301972.686000001</v>
      </c>
      <c r="K81" s="36">
        <v>27560155.089999989</v>
      </c>
      <c r="L81" s="36">
        <v>51275576.870000057</v>
      </c>
      <c r="M81" s="36">
        <v>75516069.429999992</v>
      </c>
      <c r="N81" s="36">
        <v>95958015.549999923</v>
      </c>
      <c r="O81" s="36">
        <v>110225560.88999988</v>
      </c>
      <c r="P81" s="36">
        <v>118256581.47999993</v>
      </c>
      <c r="Q81" s="36">
        <v>127439122.6099999</v>
      </c>
      <c r="R81" s="36">
        <v>129942445.11999992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</row>
    <row r="82" spans="7:23" x14ac:dyDescent="0.2">
      <c r="G82" s="33" t="s">
        <v>5</v>
      </c>
      <c r="H82" s="33" t="s">
        <v>150</v>
      </c>
      <c r="I82" s="33">
        <v>2015</v>
      </c>
      <c r="J82" s="34">
        <v>6822201.1506000021</v>
      </c>
      <c r="K82" s="34">
        <v>24598786.279999986</v>
      </c>
      <c r="L82" s="34">
        <v>45808965.06999997</v>
      </c>
      <c r="M82" s="34">
        <v>64807083.210000008</v>
      </c>
      <c r="N82" s="34">
        <v>87274913.650001019</v>
      </c>
      <c r="O82" s="34">
        <v>101878060.81999803</v>
      </c>
      <c r="P82" s="34">
        <v>113170535.50000004</v>
      </c>
      <c r="Q82" s="34">
        <v>124742394.07000001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</row>
    <row r="83" spans="7:23" x14ac:dyDescent="0.2">
      <c r="G83" s="35" t="s">
        <v>5</v>
      </c>
      <c r="H83" s="35" t="s">
        <v>150</v>
      </c>
      <c r="I83" s="35">
        <v>2016</v>
      </c>
      <c r="J83" s="36">
        <v>6398342.6034000032</v>
      </c>
      <c r="K83" s="36">
        <v>20918347.564000007</v>
      </c>
      <c r="L83" s="36">
        <v>40210207.722199999</v>
      </c>
      <c r="M83" s="36">
        <v>59084113.979999989</v>
      </c>
      <c r="N83" s="36">
        <v>75455269.212861001</v>
      </c>
      <c r="O83" s="36">
        <v>88975376.832860976</v>
      </c>
      <c r="P83" s="36">
        <v>97241492.872861013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</row>
    <row r="84" spans="7:23" x14ac:dyDescent="0.2">
      <c r="G84" s="33" t="s">
        <v>5</v>
      </c>
      <c r="H84" s="33" t="s">
        <v>150</v>
      </c>
      <c r="I84" s="33">
        <v>2017</v>
      </c>
      <c r="J84" s="34">
        <v>5341379.2789629977</v>
      </c>
      <c r="K84" s="34">
        <v>17332749.423162993</v>
      </c>
      <c r="L84" s="34">
        <v>35377717.283162005</v>
      </c>
      <c r="M84" s="34">
        <v>48748248.733161993</v>
      </c>
      <c r="N84" s="34">
        <v>63428290.278321981</v>
      </c>
      <c r="O84" s="34">
        <v>73634771.266016036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</row>
    <row r="85" spans="7:23" x14ac:dyDescent="0.2">
      <c r="G85" s="35" t="s">
        <v>5</v>
      </c>
      <c r="H85" s="35" t="s">
        <v>150</v>
      </c>
      <c r="I85" s="35">
        <v>2018</v>
      </c>
      <c r="J85" s="36">
        <v>5333393.6933999974</v>
      </c>
      <c r="K85" s="36">
        <v>17629007.737549976</v>
      </c>
      <c r="L85" s="36">
        <v>32232596.577148974</v>
      </c>
      <c r="M85" s="36">
        <v>46285866.229748987</v>
      </c>
      <c r="N85" s="36">
        <v>58250143.019748978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</row>
    <row r="86" spans="7:23" x14ac:dyDescent="0.2">
      <c r="G86" s="33" t="s">
        <v>5</v>
      </c>
      <c r="H86" s="33" t="s">
        <v>150</v>
      </c>
      <c r="I86" s="33">
        <v>2019</v>
      </c>
      <c r="J86" s="34">
        <v>5916099.5600000024</v>
      </c>
      <c r="K86" s="34">
        <v>13101966.314499997</v>
      </c>
      <c r="L86" s="34">
        <v>24292255.504999988</v>
      </c>
      <c r="M86" s="34">
        <v>35088132.670000985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</row>
    <row r="87" spans="7:23" x14ac:dyDescent="0.2">
      <c r="G87" s="35" t="s">
        <v>5</v>
      </c>
      <c r="H87" s="35" t="s">
        <v>150</v>
      </c>
      <c r="I87" s="35">
        <v>2020</v>
      </c>
      <c r="J87" s="36">
        <v>4258627.4500000011</v>
      </c>
      <c r="K87" s="36">
        <v>9339039.0799999852</v>
      </c>
      <c r="L87" s="36">
        <v>15869063.539999997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</row>
    <row r="88" spans="7:23" x14ac:dyDescent="0.2">
      <c r="G88" s="33" t="s">
        <v>5</v>
      </c>
      <c r="H88" s="33" t="s">
        <v>150</v>
      </c>
      <c r="I88" s="33">
        <v>2021</v>
      </c>
      <c r="J88" s="34">
        <v>4359244.2600000007</v>
      </c>
      <c r="K88" s="34">
        <v>9205360.409999989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</row>
    <row r="89" spans="7:23" x14ac:dyDescent="0.2">
      <c r="G89" s="35" t="s">
        <v>5</v>
      </c>
      <c r="H89" s="35" t="s">
        <v>150</v>
      </c>
      <c r="I89" s="35">
        <v>2022</v>
      </c>
      <c r="J89" s="36">
        <v>4959766.57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</row>
    <row r="156" spans="10:21" x14ac:dyDescent="0.2"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0:21" x14ac:dyDescent="0.2"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0:21" x14ac:dyDescent="0.2"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0:21" x14ac:dyDescent="0.2"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0:21" x14ac:dyDescent="0.2"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0:21" x14ac:dyDescent="0.2"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0:21" x14ac:dyDescent="0.2"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0:21" x14ac:dyDescent="0.2"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0:21" x14ac:dyDescent="0.2"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0:21" x14ac:dyDescent="0.2"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0:21" x14ac:dyDescent="0.2"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0:21" x14ac:dyDescent="0.2"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0:21" x14ac:dyDescent="0.2"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0:21" x14ac:dyDescent="0.2"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0:21" x14ac:dyDescent="0.2"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0:21" x14ac:dyDescent="0.2"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0:21" x14ac:dyDescent="0.2"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0:21" x14ac:dyDescent="0.2"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0:21" x14ac:dyDescent="0.2"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0:21" x14ac:dyDescent="0.2"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0:21" x14ac:dyDescent="0.2"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0:21" x14ac:dyDescent="0.2"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0:21" x14ac:dyDescent="0.2"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0:21" x14ac:dyDescent="0.2"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0:21" x14ac:dyDescent="0.2"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0:21" x14ac:dyDescent="0.2"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0:21" x14ac:dyDescent="0.2"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0:21" x14ac:dyDescent="0.2"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0:21" x14ac:dyDescent="0.2"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0:21" x14ac:dyDescent="0.2"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0:21" x14ac:dyDescent="0.2"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0:21" x14ac:dyDescent="0.2"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0:21" x14ac:dyDescent="0.2"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0:21" x14ac:dyDescent="0.2"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0:21" x14ac:dyDescent="0.2"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0:21" x14ac:dyDescent="0.2"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0:21" x14ac:dyDescent="0.2"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0:21" x14ac:dyDescent="0.2"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0:21" x14ac:dyDescent="0.2"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0:21" x14ac:dyDescent="0.2"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0:21" x14ac:dyDescent="0.2"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0:21" x14ac:dyDescent="0.2"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0:21" x14ac:dyDescent="0.2"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0:21" x14ac:dyDescent="0.2"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0:21" x14ac:dyDescent="0.2"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0:21" x14ac:dyDescent="0.2"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0:21" x14ac:dyDescent="0.2"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0:21" x14ac:dyDescent="0.2"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0:21" x14ac:dyDescent="0.2"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0:21" x14ac:dyDescent="0.2"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0:21" x14ac:dyDescent="0.2"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0:21" x14ac:dyDescent="0.2"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0:21" x14ac:dyDescent="0.2"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0:21" x14ac:dyDescent="0.2"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0:21" x14ac:dyDescent="0.2"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0:21" x14ac:dyDescent="0.2"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0:21" x14ac:dyDescent="0.2"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0:21" x14ac:dyDescent="0.2"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0:21" x14ac:dyDescent="0.2"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0:21" x14ac:dyDescent="0.2"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0:21" x14ac:dyDescent="0.2"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0:21" x14ac:dyDescent="0.2"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0:21" x14ac:dyDescent="0.2"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0:21" x14ac:dyDescent="0.2"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0:21" x14ac:dyDescent="0.2"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0:21" x14ac:dyDescent="0.2"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0:21" x14ac:dyDescent="0.2"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0:21" x14ac:dyDescent="0.2"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0:21" x14ac:dyDescent="0.2"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0:21" x14ac:dyDescent="0.2"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0:21" x14ac:dyDescent="0.2"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0:21" x14ac:dyDescent="0.2"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</sheetData>
  <mergeCells count="4">
    <mergeCell ref="B4:E4"/>
    <mergeCell ref="A3:E3"/>
    <mergeCell ref="G3:W3"/>
    <mergeCell ref="J4:W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6:A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V37"/>
  <sheetViews>
    <sheetView zoomScaleNormal="100" workbookViewId="0"/>
  </sheetViews>
  <sheetFormatPr defaultRowHeight="14.25" x14ac:dyDescent="0.2"/>
  <cols>
    <col min="1" max="1" width="15.88671875" customWidth="1"/>
    <col min="2" max="7" width="20.77734375" customWidth="1"/>
    <col min="9" max="9" width="10.33203125" bestFit="1" customWidth="1"/>
    <col min="13" max="13" width="16.21875" customWidth="1"/>
    <col min="14" max="14" width="11.21875" customWidth="1"/>
    <col min="15" max="15" width="11.33203125" customWidth="1"/>
  </cols>
  <sheetData>
    <row r="3" spans="1:22" ht="24.95" customHeight="1" x14ac:dyDescent="0.2">
      <c r="B3" s="125" t="s">
        <v>153</v>
      </c>
      <c r="C3" s="125"/>
      <c r="D3" s="125"/>
      <c r="E3" s="125"/>
      <c r="F3" s="125"/>
      <c r="G3" s="125"/>
      <c r="J3" s="11"/>
      <c r="K3" s="11"/>
      <c r="L3" s="11"/>
      <c r="M3" s="17"/>
      <c r="N3" s="17"/>
    </row>
    <row r="4" spans="1:22" ht="20.100000000000001" customHeight="1" x14ac:dyDescent="0.2">
      <c r="B4" s="124" t="s">
        <v>17</v>
      </c>
      <c r="C4" s="124"/>
      <c r="D4" s="124"/>
      <c r="E4" s="124"/>
      <c r="F4" s="124"/>
      <c r="G4" s="124"/>
      <c r="J4" s="11"/>
      <c r="K4" s="11"/>
      <c r="L4" s="11"/>
      <c r="M4" s="17"/>
      <c r="N4" s="17"/>
    </row>
    <row r="5" spans="1:22" ht="20.100000000000001" customHeight="1" x14ac:dyDescent="0.2">
      <c r="A5" s="61" t="s">
        <v>2</v>
      </c>
      <c r="B5" s="61" t="s">
        <v>49</v>
      </c>
      <c r="C5" s="61" t="s">
        <v>45</v>
      </c>
      <c r="D5" s="61" t="s">
        <v>46</v>
      </c>
      <c r="E5" s="61" t="s">
        <v>47</v>
      </c>
      <c r="F5" s="61" t="s">
        <v>50</v>
      </c>
      <c r="G5" s="61" t="s">
        <v>51</v>
      </c>
      <c r="J5" s="11"/>
      <c r="K5" s="11"/>
      <c r="L5" s="11"/>
      <c r="M5" s="17"/>
      <c r="N5" s="17"/>
    </row>
    <row r="6" spans="1:22" ht="15" customHeight="1" x14ac:dyDescent="0.2">
      <c r="A6" s="61">
        <v>2009</v>
      </c>
      <c r="B6" s="76">
        <v>207374.87398900001</v>
      </c>
      <c r="C6" s="76">
        <v>41067.783603000003</v>
      </c>
      <c r="D6" s="76">
        <v>13226.453813</v>
      </c>
      <c r="E6" s="76">
        <v>6438.4788619999999</v>
      </c>
      <c r="F6" s="76">
        <v>1551.8233439999999</v>
      </c>
      <c r="G6" s="76">
        <v>860.55327999999997</v>
      </c>
      <c r="I6" s="14"/>
      <c r="J6" s="11"/>
      <c r="K6" s="11"/>
      <c r="L6" s="11"/>
      <c r="M6" s="17"/>
      <c r="N6" s="17"/>
      <c r="Q6" s="10"/>
      <c r="R6" s="10"/>
      <c r="S6" s="10"/>
      <c r="T6" s="10"/>
      <c r="U6" s="18"/>
      <c r="V6" s="18"/>
    </row>
    <row r="7" spans="1:22" ht="15" customHeight="1" x14ac:dyDescent="0.2">
      <c r="A7" s="61">
        <v>2010</v>
      </c>
      <c r="B7" s="77">
        <v>207109.73540500001</v>
      </c>
      <c r="C7" s="77">
        <v>38927.576828999998</v>
      </c>
      <c r="D7" s="77">
        <v>12057.731299999999</v>
      </c>
      <c r="E7" s="77">
        <v>5712.2713910000002</v>
      </c>
      <c r="F7" s="77">
        <v>1404.1263960000001</v>
      </c>
      <c r="G7" s="77">
        <v>793.52982299999996</v>
      </c>
      <c r="I7" s="14"/>
      <c r="J7" s="11"/>
      <c r="K7" s="11"/>
      <c r="L7" s="11"/>
      <c r="M7" s="17"/>
      <c r="N7" s="17"/>
      <c r="Q7" s="10"/>
      <c r="R7" s="10"/>
      <c r="S7" s="10"/>
      <c r="T7" s="10"/>
      <c r="U7" s="18"/>
      <c r="V7" s="18"/>
    </row>
    <row r="8" spans="1:22" ht="15" customHeight="1" x14ac:dyDescent="0.2">
      <c r="A8" s="61">
        <v>2011</v>
      </c>
      <c r="B8" s="76">
        <v>209352.44772500001</v>
      </c>
      <c r="C8" s="76">
        <v>35841.348694</v>
      </c>
      <c r="D8" s="76">
        <v>11250.257890000001</v>
      </c>
      <c r="E8" s="76">
        <v>5157.7159609999999</v>
      </c>
      <c r="F8" s="76">
        <v>1219.5775819999999</v>
      </c>
      <c r="G8" s="76">
        <v>738.00510599999996</v>
      </c>
      <c r="I8" s="14"/>
      <c r="J8" s="11"/>
      <c r="K8" s="11"/>
      <c r="L8" s="11"/>
      <c r="M8" s="17"/>
      <c r="N8" s="17"/>
      <c r="Q8" s="10"/>
      <c r="R8" s="10"/>
      <c r="S8" s="10"/>
      <c r="T8" s="10"/>
      <c r="U8" s="18"/>
      <c r="V8" s="18"/>
    </row>
    <row r="9" spans="1:22" ht="15" customHeight="1" x14ac:dyDescent="0.2">
      <c r="A9" s="61">
        <v>2012</v>
      </c>
      <c r="B9" s="77">
        <v>209827.56582300001</v>
      </c>
      <c r="C9" s="77">
        <v>34009.110887000003</v>
      </c>
      <c r="D9" s="77">
        <v>10523.685065</v>
      </c>
      <c r="E9" s="77">
        <v>4837.816777</v>
      </c>
      <c r="F9" s="77">
        <v>1124.9333260000001</v>
      </c>
      <c r="G9" s="77">
        <v>712.84568000000002</v>
      </c>
      <c r="I9" s="14"/>
      <c r="J9" s="11"/>
      <c r="K9" s="11"/>
      <c r="L9" s="11"/>
      <c r="M9" s="17"/>
      <c r="N9" s="17"/>
      <c r="Q9" s="10"/>
      <c r="R9" s="10"/>
      <c r="S9" s="10"/>
      <c r="T9" s="10"/>
      <c r="U9" s="18"/>
      <c r="V9" s="18"/>
    </row>
    <row r="10" spans="1:22" ht="15" customHeight="1" x14ac:dyDescent="0.2">
      <c r="A10" s="61">
        <v>2013</v>
      </c>
      <c r="B10" s="76">
        <v>209038.799268</v>
      </c>
      <c r="C10" s="76">
        <v>31620.674799</v>
      </c>
      <c r="D10" s="76">
        <v>9667.1936170000008</v>
      </c>
      <c r="E10" s="76">
        <v>4605.6335280000003</v>
      </c>
      <c r="F10" s="76">
        <v>1126.044447</v>
      </c>
      <c r="G10" s="76">
        <v>731.88539800000001</v>
      </c>
      <c r="I10" s="14"/>
      <c r="J10" s="11"/>
      <c r="K10" s="11"/>
      <c r="L10" s="11"/>
      <c r="M10" s="17"/>
      <c r="N10" s="17"/>
      <c r="Q10" s="10"/>
      <c r="R10" s="10"/>
      <c r="S10" s="10"/>
      <c r="T10" s="10"/>
      <c r="U10" s="18"/>
      <c r="V10" s="18"/>
    </row>
    <row r="11" spans="1:22" ht="15" x14ac:dyDescent="0.2">
      <c r="A11" s="61">
        <v>2014</v>
      </c>
      <c r="B11" s="77">
        <v>209332.605561</v>
      </c>
      <c r="C11" s="77">
        <v>29867.890783999999</v>
      </c>
      <c r="D11" s="77">
        <v>9334.8350840000003</v>
      </c>
      <c r="E11" s="77">
        <v>4595.895004</v>
      </c>
      <c r="F11" s="77">
        <v>1136.005879</v>
      </c>
      <c r="G11" s="77">
        <v>741.84013200000004</v>
      </c>
      <c r="I11" s="14"/>
      <c r="J11" s="11"/>
      <c r="K11" s="11"/>
      <c r="L11" s="11"/>
      <c r="M11" s="17"/>
      <c r="N11" s="17"/>
      <c r="Q11" s="10"/>
      <c r="R11" s="10"/>
      <c r="S11" s="10"/>
      <c r="T11" s="10"/>
      <c r="U11" s="18"/>
      <c r="V11" s="18"/>
    </row>
    <row r="12" spans="1:22" ht="15" x14ac:dyDescent="0.2">
      <c r="A12" s="61">
        <v>2015</v>
      </c>
      <c r="B12" s="76">
        <v>218675.195461</v>
      </c>
      <c r="C12" s="76">
        <v>30898.738540999999</v>
      </c>
      <c r="D12" s="76">
        <v>9649.5272239999995</v>
      </c>
      <c r="E12" s="76">
        <v>4842.4297260000003</v>
      </c>
      <c r="F12" s="76">
        <v>1201.3046899999999</v>
      </c>
      <c r="G12" s="76">
        <v>797.98113799999999</v>
      </c>
      <c r="I12" s="14"/>
      <c r="J12" s="11"/>
      <c r="K12" s="11"/>
      <c r="L12" s="11"/>
      <c r="M12" s="17"/>
      <c r="N12" s="17"/>
      <c r="Q12" s="10"/>
      <c r="R12" s="10"/>
      <c r="S12" s="10"/>
      <c r="T12" s="10"/>
      <c r="U12" s="18"/>
      <c r="V12" s="18"/>
    </row>
    <row r="13" spans="1:22" ht="15" x14ac:dyDescent="0.2">
      <c r="A13" s="61">
        <v>2016</v>
      </c>
      <c r="B13" s="77">
        <v>210396.875351</v>
      </c>
      <c r="C13" s="77">
        <v>32069.982427999999</v>
      </c>
      <c r="D13" s="77">
        <v>9608.3648450000001</v>
      </c>
      <c r="E13" s="77">
        <v>5111.4124199999997</v>
      </c>
      <c r="F13" s="77">
        <v>1331.6089919999999</v>
      </c>
      <c r="G13" s="77">
        <v>930.30378199999996</v>
      </c>
      <c r="I13" s="14"/>
      <c r="J13" s="11"/>
      <c r="K13" s="11"/>
      <c r="L13" s="11"/>
      <c r="M13" s="17"/>
      <c r="N13" s="17"/>
      <c r="Q13" s="10"/>
      <c r="R13" s="10"/>
      <c r="S13" s="10"/>
      <c r="T13" s="10"/>
      <c r="U13" s="18"/>
      <c r="V13" s="18"/>
    </row>
    <row r="14" spans="1:22" ht="15" x14ac:dyDescent="0.2">
      <c r="A14" s="61">
        <v>2017</v>
      </c>
      <c r="B14" s="76">
        <v>201946.40431899999</v>
      </c>
      <c r="C14" s="76">
        <v>33421.706907</v>
      </c>
      <c r="D14" s="76">
        <v>10018.181678000001</v>
      </c>
      <c r="E14" s="76">
        <v>5407.3075989999998</v>
      </c>
      <c r="F14" s="76">
        <v>1482.5633069999999</v>
      </c>
      <c r="G14" s="76">
        <v>1022.201588</v>
      </c>
      <c r="I14" s="14"/>
      <c r="J14" s="11"/>
      <c r="K14" s="11"/>
      <c r="L14" s="11"/>
      <c r="M14" s="17"/>
      <c r="N14" s="17"/>
      <c r="Q14" s="10"/>
      <c r="R14" s="10"/>
      <c r="S14" s="10"/>
      <c r="T14" s="10"/>
      <c r="U14" s="18"/>
      <c r="V14" s="18"/>
    </row>
    <row r="15" spans="1:22" ht="15" x14ac:dyDescent="0.2">
      <c r="A15" s="61">
        <v>2018</v>
      </c>
      <c r="B15" s="77">
        <v>196782.408547</v>
      </c>
      <c r="C15" s="77">
        <v>34724.612151000001</v>
      </c>
      <c r="D15" s="77">
        <v>10388.342085</v>
      </c>
      <c r="E15" s="77">
        <v>5806.61319</v>
      </c>
      <c r="F15" s="77">
        <v>1616.6586219999999</v>
      </c>
      <c r="G15" s="77">
        <v>1081.5206370000001</v>
      </c>
      <c r="I15" s="14"/>
      <c r="Q15" s="10"/>
      <c r="R15" s="10"/>
      <c r="S15" s="10"/>
      <c r="T15" s="10"/>
      <c r="U15" s="18"/>
      <c r="V15" s="18"/>
    </row>
    <row r="16" spans="1:22" ht="15" x14ac:dyDescent="0.2">
      <c r="A16" s="61">
        <v>2019</v>
      </c>
      <c r="B16" s="76">
        <v>193281.03787</v>
      </c>
      <c r="C16" s="76">
        <v>35017.942435999998</v>
      </c>
      <c r="D16" s="76">
        <v>10588.678685999999</v>
      </c>
      <c r="E16" s="76">
        <v>6029.039546</v>
      </c>
      <c r="F16" s="76">
        <v>1750.372828</v>
      </c>
      <c r="G16" s="76">
        <v>1144.4365299999999</v>
      </c>
      <c r="I16" s="14"/>
      <c r="Q16" s="10"/>
      <c r="R16" s="10"/>
      <c r="S16" s="10"/>
      <c r="T16" s="10"/>
      <c r="U16" s="18"/>
      <c r="V16" s="18"/>
    </row>
    <row r="17" spans="1:22" ht="15" x14ac:dyDescent="0.2">
      <c r="A17" s="61">
        <v>2020</v>
      </c>
      <c r="B17" s="77">
        <v>198364.57149599999</v>
      </c>
      <c r="C17" s="77">
        <v>36355.800596000001</v>
      </c>
      <c r="D17" s="77">
        <v>11154.98954</v>
      </c>
      <c r="E17" s="77">
        <v>6531.4669530000001</v>
      </c>
      <c r="F17" s="77">
        <v>1910.9506510000001</v>
      </c>
      <c r="G17" s="77">
        <v>1271.391122</v>
      </c>
      <c r="I17" s="14"/>
      <c r="Q17" s="10"/>
      <c r="R17" s="10"/>
      <c r="S17" s="10"/>
      <c r="T17" s="10"/>
      <c r="U17" s="18"/>
      <c r="V17" s="18"/>
    </row>
    <row r="18" spans="1:22" ht="15" x14ac:dyDescent="0.2">
      <c r="A18" s="61">
        <v>2021</v>
      </c>
      <c r="B18" s="76">
        <v>201963.87334799999</v>
      </c>
      <c r="C18" s="76">
        <v>37817.878737999999</v>
      </c>
      <c r="D18" s="76">
        <v>11901.991391</v>
      </c>
      <c r="E18" s="76">
        <v>7155.4392180000004</v>
      </c>
      <c r="F18" s="76">
        <v>2116.595714</v>
      </c>
      <c r="G18" s="76">
        <v>1395.4683259999999</v>
      </c>
      <c r="I18" s="14"/>
    </row>
    <row r="19" spans="1:22" ht="15" x14ac:dyDescent="0.2">
      <c r="A19" s="61">
        <v>2022</v>
      </c>
      <c r="B19" s="77">
        <v>207227.967936</v>
      </c>
      <c r="C19" s="77">
        <v>39729.175425000001</v>
      </c>
      <c r="D19" s="77">
        <v>12842.427523</v>
      </c>
      <c r="E19" s="77">
        <v>7876.1280260000003</v>
      </c>
      <c r="F19" s="77">
        <v>2481.4578590000001</v>
      </c>
      <c r="G19" s="77">
        <v>1724.3785350000001</v>
      </c>
      <c r="I19" s="14"/>
    </row>
    <row r="22" spans="1:22" x14ac:dyDescent="0.2">
      <c r="B22" s="11"/>
      <c r="C22" s="11"/>
      <c r="D22" s="11"/>
      <c r="E22" s="11"/>
      <c r="F22" s="17"/>
      <c r="G22" s="17"/>
    </row>
    <row r="23" spans="1:22" x14ac:dyDescent="0.2">
      <c r="A23" t="s">
        <v>159</v>
      </c>
      <c r="B23" s="11"/>
      <c r="C23" s="11"/>
      <c r="D23" s="11"/>
      <c r="E23" s="11"/>
      <c r="F23" s="17"/>
      <c r="G23" s="17"/>
    </row>
    <row r="24" spans="1:22" x14ac:dyDescent="0.2">
      <c r="B24" s="11"/>
      <c r="C24" s="11"/>
      <c r="D24" s="11"/>
      <c r="E24" s="11"/>
      <c r="F24" s="17"/>
      <c r="G24" s="17"/>
    </row>
    <row r="25" spans="1:22" x14ac:dyDescent="0.2">
      <c r="B25" s="11"/>
      <c r="C25" s="11"/>
      <c r="D25" s="11"/>
      <c r="E25" s="11"/>
      <c r="F25" s="17"/>
      <c r="G25" s="17"/>
    </row>
    <row r="26" spans="1:22" x14ac:dyDescent="0.2">
      <c r="B26" s="11"/>
      <c r="C26" s="11"/>
      <c r="D26" s="11"/>
      <c r="E26" s="11"/>
      <c r="F26" s="17"/>
      <c r="G26" s="17"/>
    </row>
    <row r="27" spans="1:22" x14ac:dyDescent="0.2">
      <c r="B27" s="11"/>
      <c r="C27" s="11"/>
      <c r="D27" s="11"/>
      <c r="E27" s="11"/>
      <c r="F27" s="17"/>
      <c r="G27" s="17"/>
    </row>
    <row r="28" spans="1:22" x14ac:dyDescent="0.2">
      <c r="B28" s="11"/>
      <c r="C28" s="11"/>
      <c r="D28" s="11"/>
      <c r="E28" s="11"/>
      <c r="F28" s="17"/>
      <c r="G28" s="17"/>
    </row>
    <row r="29" spans="1:22" x14ac:dyDescent="0.2">
      <c r="B29" s="11"/>
      <c r="C29" s="11"/>
      <c r="D29" s="11"/>
      <c r="E29" s="11"/>
      <c r="F29" s="17"/>
      <c r="G29" s="17"/>
    </row>
    <row r="30" spans="1:22" x14ac:dyDescent="0.2">
      <c r="B30" s="11"/>
      <c r="C30" s="11"/>
      <c r="D30" s="11"/>
      <c r="E30" s="11"/>
      <c r="F30" s="17"/>
      <c r="G30" s="17"/>
    </row>
    <row r="31" spans="1:22" x14ac:dyDescent="0.2">
      <c r="B31" s="11"/>
      <c r="C31" s="11"/>
      <c r="D31" s="11"/>
      <c r="E31" s="11"/>
      <c r="F31" s="17"/>
      <c r="G31" s="17"/>
    </row>
    <row r="32" spans="1:22" x14ac:dyDescent="0.2">
      <c r="B32" s="11"/>
      <c r="C32" s="11"/>
      <c r="D32" s="11"/>
      <c r="E32" s="11"/>
      <c r="F32" s="17"/>
      <c r="G32" s="17"/>
    </row>
    <row r="33" spans="2:7" x14ac:dyDescent="0.2">
      <c r="B33" s="11"/>
      <c r="C33" s="11"/>
      <c r="D33" s="11"/>
      <c r="E33" s="11"/>
      <c r="F33" s="17"/>
      <c r="G33" s="17"/>
    </row>
    <row r="34" spans="2:7" x14ac:dyDescent="0.2">
      <c r="B34" s="11"/>
      <c r="C34" s="11"/>
      <c r="D34" s="11"/>
      <c r="E34" s="11"/>
      <c r="F34" s="17"/>
      <c r="G34" s="17"/>
    </row>
    <row r="35" spans="2:7" x14ac:dyDescent="0.2">
      <c r="B35" s="11"/>
      <c r="C35" s="11"/>
      <c r="D35" s="11"/>
      <c r="E35" s="11"/>
      <c r="F35" s="17"/>
      <c r="G35" s="17"/>
    </row>
    <row r="36" spans="2:7" x14ac:dyDescent="0.2">
      <c r="B36" s="11"/>
      <c r="C36" s="11"/>
      <c r="D36" s="11"/>
      <c r="E36" s="11"/>
      <c r="F36" s="11"/>
      <c r="G36" s="17"/>
    </row>
    <row r="37" spans="2:7" x14ac:dyDescent="0.2">
      <c r="B37" s="11"/>
      <c r="C37" s="11"/>
      <c r="D37" s="11"/>
      <c r="E37" s="11"/>
      <c r="F37" s="11"/>
      <c r="G37" s="17"/>
    </row>
  </sheetData>
  <mergeCells count="2">
    <mergeCell ref="B4:G4"/>
    <mergeCell ref="B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Q30"/>
  <sheetViews>
    <sheetView zoomScaleNormal="100" workbookViewId="0"/>
  </sheetViews>
  <sheetFormatPr defaultRowHeight="14.25" x14ac:dyDescent="0.2"/>
  <cols>
    <col min="1" max="1" width="23.44140625" customWidth="1"/>
    <col min="2" max="2" width="58.88671875" customWidth="1"/>
    <col min="4" max="14" width="10.21875" customWidth="1"/>
    <col min="17" max="17" width="9.44140625" bestFit="1" customWidth="1"/>
  </cols>
  <sheetData>
    <row r="3" spans="1:17" ht="24.95" customHeight="1" x14ac:dyDescent="0.2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15" x14ac:dyDescent="0.2">
      <c r="A4" s="61"/>
      <c r="B4" s="61" t="s">
        <v>53</v>
      </c>
      <c r="C4" s="61" t="s">
        <v>42</v>
      </c>
      <c r="D4" s="61">
        <v>2009</v>
      </c>
      <c r="E4" s="61">
        <v>2010</v>
      </c>
      <c r="F4" s="61">
        <v>2011</v>
      </c>
      <c r="G4" s="61">
        <v>2012</v>
      </c>
      <c r="H4" s="61">
        <v>2013</v>
      </c>
      <c r="I4" s="61">
        <v>2014</v>
      </c>
      <c r="J4" s="61">
        <v>2015</v>
      </c>
      <c r="K4" s="61">
        <v>2016</v>
      </c>
      <c r="L4" s="61">
        <v>2017</v>
      </c>
      <c r="M4" s="61">
        <v>2018</v>
      </c>
      <c r="N4" s="61">
        <v>2019</v>
      </c>
      <c r="O4" s="61">
        <v>2020</v>
      </c>
      <c r="P4" s="61">
        <v>2021</v>
      </c>
      <c r="Q4" s="61">
        <v>2022</v>
      </c>
    </row>
    <row r="5" spans="1:17" ht="15" x14ac:dyDescent="0.2">
      <c r="A5" s="124" t="s">
        <v>17</v>
      </c>
      <c r="B5" s="61" t="s">
        <v>30</v>
      </c>
      <c r="C5" s="61" t="s">
        <v>31</v>
      </c>
      <c r="D5" s="76">
        <v>8588.113222</v>
      </c>
      <c r="E5" s="76">
        <v>7697.5500650000004</v>
      </c>
      <c r="F5" s="76">
        <v>6954.1008650000003</v>
      </c>
      <c r="G5" s="76">
        <v>6367.9452769999998</v>
      </c>
      <c r="H5" s="76">
        <v>5698.3161890000001</v>
      </c>
      <c r="I5" s="76">
        <v>5578.597041</v>
      </c>
      <c r="J5" s="76">
        <v>5462.5728099999997</v>
      </c>
      <c r="K5" s="76">
        <v>4796.8965250000001</v>
      </c>
      <c r="L5" s="76">
        <v>4417.4326080000001</v>
      </c>
      <c r="M5" s="76">
        <v>4113.5189540000001</v>
      </c>
      <c r="N5" s="76">
        <v>4024.351396</v>
      </c>
      <c r="O5" s="76">
        <v>4172.0963000000002</v>
      </c>
      <c r="P5" s="76">
        <v>4202.5234950000004</v>
      </c>
      <c r="Q5" s="76">
        <v>4423.9897389999996</v>
      </c>
    </row>
    <row r="6" spans="1:17" ht="15" x14ac:dyDescent="0.2">
      <c r="A6" s="124"/>
      <c r="B6" s="61" t="s">
        <v>26</v>
      </c>
      <c r="C6" s="61" t="s">
        <v>27</v>
      </c>
      <c r="D6" s="77">
        <v>13234.679173</v>
      </c>
      <c r="E6" s="77">
        <v>11429.790439</v>
      </c>
      <c r="F6" s="77">
        <v>11614.675293</v>
      </c>
      <c r="G6" s="77">
        <v>11745.577304</v>
      </c>
      <c r="H6" s="77">
        <v>12292.596277000001</v>
      </c>
      <c r="I6" s="77">
        <v>12899.950277</v>
      </c>
      <c r="J6" s="77">
        <v>12872.588671</v>
      </c>
      <c r="K6" s="77">
        <v>11159.889150000001</v>
      </c>
      <c r="L6" s="77">
        <v>10427.379655999999</v>
      </c>
      <c r="M6" s="77">
        <v>9388.1244800000004</v>
      </c>
      <c r="N6" s="77">
        <v>5073.0947509999996</v>
      </c>
      <c r="O6" s="77">
        <v>8397.5093180000003</v>
      </c>
      <c r="P6" s="77">
        <v>10848.590829999999</v>
      </c>
      <c r="Q6" s="77">
        <v>12513.615829</v>
      </c>
    </row>
    <row r="7" spans="1:17" ht="15" x14ac:dyDescent="0.2">
      <c r="A7" s="124"/>
      <c r="B7" s="61" t="s">
        <v>161</v>
      </c>
      <c r="C7" s="61" t="s">
        <v>38</v>
      </c>
      <c r="D7" s="76">
        <v>38431.504717000003</v>
      </c>
      <c r="E7" s="76">
        <v>37906.130558999997</v>
      </c>
      <c r="F7" s="76">
        <v>35601.041028</v>
      </c>
      <c r="G7" s="76">
        <v>34126.306799999998</v>
      </c>
      <c r="H7" s="76">
        <v>32941.7768</v>
      </c>
      <c r="I7" s="76">
        <v>32324.210007999998</v>
      </c>
      <c r="J7" s="76">
        <v>32609.191135000001</v>
      </c>
      <c r="K7" s="76">
        <v>31567.402556000001</v>
      </c>
      <c r="L7" s="76">
        <v>28449.403764999999</v>
      </c>
      <c r="M7" s="76">
        <v>27278.174954999999</v>
      </c>
      <c r="N7" s="76">
        <v>26627.135919</v>
      </c>
      <c r="O7" s="76">
        <v>26241.812083000001</v>
      </c>
      <c r="P7" s="76">
        <v>25661.01528</v>
      </c>
      <c r="Q7" s="76">
        <v>26040.614174999999</v>
      </c>
    </row>
    <row r="8" spans="1:17" ht="15" x14ac:dyDescent="0.2">
      <c r="A8" s="124"/>
      <c r="B8" s="61" t="s">
        <v>36</v>
      </c>
      <c r="C8" s="61" t="s">
        <v>37</v>
      </c>
      <c r="D8" s="77">
        <v>3859.3384980000001</v>
      </c>
      <c r="E8" s="77">
        <v>4227.0088470000001</v>
      </c>
      <c r="F8" s="77">
        <v>3941.954178</v>
      </c>
      <c r="G8" s="77">
        <v>3829.198582</v>
      </c>
      <c r="H8" s="77">
        <v>3763.8854710000001</v>
      </c>
      <c r="I8" s="77">
        <v>3804.3915019999999</v>
      </c>
      <c r="J8" s="77">
        <v>3691.9838989999998</v>
      </c>
      <c r="K8" s="77">
        <v>3246.3219939999999</v>
      </c>
      <c r="L8" s="77">
        <v>2989.719216</v>
      </c>
      <c r="M8" s="77">
        <v>2822.3678580000001</v>
      </c>
      <c r="N8" s="77">
        <v>2744.931709</v>
      </c>
      <c r="O8" s="77">
        <v>2999.1997179999998</v>
      </c>
      <c r="P8" s="77">
        <v>3172.1738519999999</v>
      </c>
      <c r="Q8" s="77">
        <v>3218.5128370000002</v>
      </c>
    </row>
    <row r="9" spans="1:17" ht="15" x14ac:dyDescent="0.2">
      <c r="A9" s="124"/>
      <c r="B9" s="61" t="s">
        <v>20</v>
      </c>
      <c r="C9" s="61" t="s">
        <v>21</v>
      </c>
      <c r="D9" s="76">
        <v>10879.102661000001</v>
      </c>
      <c r="E9" s="76">
        <v>10650.11642</v>
      </c>
      <c r="F9" s="76">
        <v>9500.7419680000003</v>
      </c>
      <c r="G9" s="76">
        <v>9025.3651850000006</v>
      </c>
      <c r="H9" s="76">
        <v>9211.9460039999994</v>
      </c>
      <c r="I9" s="76">
        <v>9544.9912629999999</v>
      </c>
      <c r="J9" s="76">
        <v>9631.6313499999997</v>
      </c>
      <c r="K9" s="76">
        <v>8284.9413050000003</v>
      </c>
      <c r="L9" s="76">
        <v>7969.9955339999997</v>
      </c>
      <c r="M9" s="76">
        <v>8211.5413690000005</v>
      </c>
      <c r="N9" s="76">
        <v>8608.1825900000003</v>
      </c>
      <c r="O9" s="76">
        <v>9729.1659500000005</v>
      </c>
      <c r="P9" s="76">
        <v>10590.515358000001</v>
      </c>
      <c r="Q9" s="76">
        <v>11459.251666</v>
      </c>
    </row>
    <row r="10" spans="1:17" ht="15" x14ac:dyDescent="0.2">
      <c r="A10" s="124"/>
      <c r="B10" s="61" t="s">
        <v>124</v>
      </c>
      <c r="C10" s="61" t="s">
        <v>123</v>
      </c>
      <c r="D10" s="77">
        <v>689.62213699999995</v>
      </c>
      <c r="E10" s="77">
        <v>756.55456400000003</v>
      </c>
      <c r="F10" s="77">
        <v>804.79018799999903</v>
      </c>
      <c r="G10" s="77">
        <v>1023.718991</v>
      </c>
      <c r="H10" s="77">
        <v>1139.1097420000001</v>
      </c>
      <c r="I10" s="77">
        <v>1300.0833250000001</v>
      </c>
      <c r="J10" s="77">
        <v>1490.0298849999999</v>
      </c>
      <c r="K10" s="77">
        <v>1602.6239539999999</v>
      </c>
      <c r="L10" s="77">
        <v>1707.933475</v>
      </c>
      <c r="M10" s="77">
        <v>1813.923319</v>
      </c>
      <c r="N10" s="77">
        <v>1933.600533</v>
      </c>
      <c r="O10" s="77">
        <v>2030.5180419999999</v>
      </c>
      <c r="P10" s="77">
        <v>2108.4811639999998</v>
      </c>
      <c r="Q10" s="77">
        <v>2142.6244379999998</v>
      </c>
    </row>
    <row r="11" spans="1:17" ht="15" x14ac:dyDescent="0.2">
      <c r="A11" s="124"/>
      <c r="B11" s="61" t="s">
        <v>28</v>
      </c>
      <c r="C11" s="61" t="s">
        <v>29</v>
      </c>
      <c r="D11" s="76">
        <v>330.19409200000001</v>
      </c>
      <c r="E11" s="76">
        <v>390.52788199999998</v>
      </c>
      <c r="F11" s="76">
        <v>437.95637699999997</v>
      </c>
      <c r="G11" s="76">
        <v>475.76803000000001</v>
      </c>
      <c r="H11" s="76">
        <v>532.64442699999995</v>
      </c>
      <c r="I11" s="76">
        <v>553.638554</v>
      </c>
      <c r="J11" s="76">
        <v>620.12184200000002</v>
      </c>
      <c r="K11" s="76">
        <v>651.67219</v>
      </c>
      <c r="L11" s="76">
        <v>673.51730399999997</v>
      </c>
      <c r="M11" s="76">
        <v>824.84345399999995</v>
      </c>
      <c r="N11" s="76">
        <v>971.345418</v>
      </c>
      <c r="O11" s="76">
        <v>1043.5842</v>
      </c>
      <c r="P11" s="76">
        <v>1096.1423689999999</v>
      </c>
      <c r="Q11" s="76">
        <v>1127.3865189999999</v>
      </c>
    </row>
    <row r="12" spans="1:17" ht="15" x14ac:dyDescent="0.2">
      <c r="A12" s="124"/>
      <c r="B12" s="61" t="s">
        <v>34</v>
      </c>
      <c r="C12" s="61" t="s">
        <v>35</v>
      </c>
      <c r="D12" s="77">
        <v>29026.472727</v>
      </c>
      <c r="E12" s="77">
        <v>28052.166430000001</v>
      </c>
      <c r="F12" s="77">
        <v>27634.69745</v>
      </c>
      <c r="G12" s="77">
        <v>27166.025636999999</v>
      </c>
      <c r="H12" s="77">
        <v>25694.108607999999</v>
      </c>
      <c r="I12" s="77">
        <v>24380.852769000001</v>
      </c>
      <c r="J12" s="77">
        <v>23824.376173000001</v>
      </c>
      <c r="K12" s="77">
        <v>23218.702907999999</v>
      </c>
      <c r="L12" s="77">
        <v>21956.513403000001</v>
      </c>
      <c r="M12" s="77">
        <v>21027.376013000001</v>
      </c>
      <c r="N12" s="77">
        <v>21409.801897000001</v>
      </c>
      <c r="O12" s="77">
        <v>21723.464567999999</v>
      </c>
      <c r="P12" s="77">
        <v>22891.533441</v>
      </c>
      <c r="Q12" s="77">
        <v>24556.784596000001</v>
      </c>
    </row>
    <row r="13" spans="1:17" ht="15" x14ac:dyDescent="0.2">
      <c r="A13" s="124"/>
      <c r="B13" s="61" t="s">
        <v>22</v>
      </c>
      <c r="C13" s="61" t="s">
        <v>23</v>
      </c>
      <c r="D13" s="76">
        <v>7256.4500959999996</v>
      </c>
      <c r="E13" s="76">
        <v>6489.0387950000004</v>
      </c>
      <c r="F13" s="76">
        <v>5915.8035559999998</v>
      </c>
      <c r="G13" s="76">
        <v>5515.9962180000002</v>
      </c>
      <c r="H13" s="76">
        <v>5042.4096460000001</v>
      </c>
      <c r="I13" s="76">
        <v>5016.0069970000004</v>
      </c>
      <c r="J13" s="76">
        <v>5580.3911790000002</v>
      </c>
      <c r="K13" s="76">
        <v>5000.0593849999996</v>
      </c>
      <c r="L13" s="76">
        <v>4445.3360949999997</v>
      </c>
      <c r="M13" s="76">
        <v>3592.8307169999998</v>
      </c>
      <c r="N13" s="76">
        <v>3107.4536899999998</v>
      </c>
      <c r="O13" s="76">
        <v>3456.3076030000002</v>
      </c>
      <c r="P13" s="76">
        <v>3777.4153799999999</v>
      </c>
      <c r="Q13" s="76">
        <v>4034.2777529999998</v>
      </c>
    </row>
    <row r="14" spans="1:17" ht="15" x14ac:dyDescent="0.2">
      <c r="A14" s="124"/>
      <c r="B14" s="61" t="s">
        <v>24</v>
      </c>
      <c r="C14" s="61" t="s">
        <v>25</v>
      </c>
      <c r="D14" s="77">
        <v>6284.785374</v>
      </c>
      <c r="E14" s="77">
        <v>5793.4606180000001</v>
      </c>
      <c r="F14" s="77">
        <v>5532.1863970000004</v>
      </c>
      <c r="G14" s="77">
        <v>5012.2990870000003</v>
      </c>
      <c r="H14" s="77">
        <v>4147.6736520000004</v>
      </c>
      <c r="I14" s="77">
        <v>3203.2555170000001</v>
      </c>
      <c r="J14" s="77">
        <v>3502.1716849999998</v>
      </c>
      <c r="K14" s="77">
        <v>3356.5125520000001</v>
      </c>
      <c r="L14" s="77">
        <v>3228.9088369999999</v>
      </c>
      <c r="M14" s="77">
        <v>3116.226502</v>
      </c>
      <c r="N14" s="77">
        <v>2995.9052539999998</v>
      </c>
      <c r="O14" s="77">
        <v>2952.9947809999999</v>
      </c>
      <c r="P14" s="77">
        <v>2951.7759839999999</v>
      </c>
      <c r="Q14" s="77">
        <v>3694.5361499999999</v>
      </c>
    </row>
    <row r="15" spans="1:17" ht="15" x14ac:dyDescent="0.2">
      <c r="A15" s="124"/>
      <c r="B15" s="61" t="s">
        <v>32</v>
      </c>
      <c r="C15" s="61" t="s">
        <v>33</v>
      </c>
      <c r="D15" s="76">
        <v>16625.39991</v>
      </c>
      <c r="E15" s="76">
        <v>16151.281013</v>
      </c>
      <c r="F15" s="76">
        <v>15911.637428</v>
      </c>
      <c r="G15" s="76">
        <v>15621.521242000001</v>
      </c>
      <c r="H15" s="76">
        <v>15675.124648999999</v>
      </c>
      <c r="I15" s="76">
        <v>16301.797243000001</v>
      </c>
      <c r="J15" s="76">
        <v>25045.868612999999</v>
      </c>
      <c r="K15" s="76">
        <v>25884.402955000001</v>
      </c>
      <c r="L15" s="76">
        <v>26501.151185999999</v>
      </c>
      <c r="M15" s="76">
        <v>27059.795620000001</v>
      </c>
      <c r="N15" s="76">
        <v>27894.768528000001</v>
      </c>
      <c r="O15" s="76">
        <v>30778.220506000001</v>
      </c>
      <c r="P15" s="76">
        <v>33181.408087999996</v>
      </c>
      <c r="Q15" s="76">
        <v>33222.584523999998</v>
      </c>
    </row>
    <row r="16" spans="1:17" ht="15" x14ac:dyDescent="0.2">
      <c r="A16" s="124" t="s">
        <v>18</v>
      </c>
      <c r="B16" s="61" t="s">
        <v>30</v>
      </c>
      <c r="C16" s="61" t="s">
        <v>31</v>
      </c>
      <c r="D16" s="77">
        <v>58261392.096643001</v>
      </c>
      <c r="E16" s="77">
        <v>48407401.527833998</v>
      </c>
      <c r="F16" s="77">
        <v>43537519.813042998</v>
      </c>
      <c r="G16" s="77">
        <v>41590929.029953003</v>
      </c>
      <c r="H16" s="77">
        <v>39113681.676717997</v>
      </c>
      <c r="I16" s="77">
        <v>40161777.976626001</v>
      </c>
      <c r="J16" s="77">
        <v>41987938.538291</v>
      </c>
      <c r="K16" s="77">
        <v>41595418.001630001</v>
      </c>
      <c r="L16" s="77">
        <v>42106070.515652001</v>
      </c>
      <c r="M16" s="77">
        <v>44325467.405121997</v>
      </c>
      <c r="N16" s="77">
        <v>45675943.219538003</v>
      </c>
      <c r="O16" s="77">
        <v>49103879.380516998</v>
      </c>
      <c r="P16" s="77">
        <v>53502323.450185999</v>
      </c>
      <c r="Q16" s="77">
        <v>60896766.516843997</v>
      </c>
    </row>
    <row r="17" spans="1:17" ht="15" x14ac:dyDescent="0.2">
      <c r="A17" s="124"/>
      <c r="B17" s="61" t="s">
        <v>26</v>
      </c>
      <c r="C17" s="61" t="s">
        <v>27</v>
      </c>
      <c r="D17" s="76">
        <v>67084409.867250003</v>
      </c>
      <c r="E17" s="76">
        <v>45242125.165078998</v>
      </c>
      <c r="F17" s="76">
        <v>37202880.262984999</v>
      </c>
      <c r="G17" s="76">
        <v>33619836.353821002</v>
      </c>
      <c r="H17" s="76">
        <v>31921360.430605002</v>
      </c>
      <c r="I17" s="76">
        <v>33200781.896961998</v>
      </c>
      <c r="J17" s="76">
        <v>35409834.063336</v>
      </c>
      <c r="K17" s="76">
        <v>37594904.416254997</v>
      </c>
      <c r="L17" s="76">
        <v>39948792.341721997</v>
      </c>
      <c r="M17" s="76">
        <v>40075790.406025</v>
      </c>
      <c r="N17" s="76">
        <v>37049894.113321997</v>
      </c>
      <c r="O17" s="76">
        <v>47160723.671052001</v>
      </c>
      <c r="P17" s="76">
        <v>59424271.748485997</v>
      </c>
      <c r="Q17" s="76">
        <v>72189513.241540998</v>
      </c>
    </row>
    <row r="18" spans="1:17" ht="15" x14ac:dyDescent="0.2">
      <c r="A18" s="124"/>
      <c r="B18" s="61" t="s">
        <v>161</v>
      </c>
      <c r="C18" s="61" t="s">
        <v>38</v>
      </c>
      <c r="D18" s="77">
        <v>104577298.785221</v>
      </c>
      <c r="E18" s="77">
        <v>100004969.587946</v>
      </c>
      <c r="F18" s="77">
        <v>94124902.516716003</v>
      </c>
      <c r="G18" s="77">
        <v>88494239.214095995</v>
      </c>
      <c r="H18" s="77">
        <v>85943851.769538</v>
      </c>
      <c r="I18" s="77">
        <v>85726245.27538</v>
      </c>
      <c r="J18" s="77">
        <v>85630124.911074996</v>
      </c>
      <c r="K18" s="77">
        <v>91463559.834279999</v>
      </c>
      <c r="L18" s="77">
        <v>93080911.076692</v>
      </c>
      <c r="M18" s="77">
        <v>93563321.381183997</v>
      </c>
      <c r="N18" s="77">
        <v>94713255.132652998</v>
      </c>
      <c r="O18" s="77">
        <v>96224431.045475006</v>
      </c>
      <c r="P18" s="77">
        <v>97588007.730766997</v>
      </c>
      <c r="Q18" s="77">
        <v>104981908.800098</v>
      </c>
    </row>
    <row r="19" spans="1:17" ht="15" x14ac:dyDescent="0.2">
      <c r="A19" s="124"/>
      <c r="B19" s="61" t="s">
        <v>36</v>
      </c>
      <c r="C19" s="61" t="s">
        <v>37</v>
      </c>
      <c r="D19" s="76">
        <v>15840441.918337001</v>
      </c>
      <c r="E19" s="76">
        <v>14054606.330122</v>
      </c>
      <c r="F19" s="76">
        <v>13559671.214175001</v>
      </c>
      <c r="G19" s="76">
        <v>12993420.093074</v>
      </c>
      <c r="H19" s="76">
        <v>13058541.61224</v>
      </c>
      <c r="I19" s="76">
        <v>13928496.124908</v>
      </c>
      <c r="J19" s="76">
        <v>14509476.428859999</v>
      </c>
      <c r="K19" s="76">
        <v>13853282.557481</v>
      </c>
      <c r="L19" s="76">
        <v>14444506.357501</v>
      </c>
      <c r="M19" s="76">
        <v>13734389.718223</v>
      </c>
      <c r="N19" s="76">
        <v>14399286.552347001</v>
      </c>
      <c r="O19" s="76">
        <v>17870852.920343999</v>
      </c>
      <c r="P19" s="76">
        <v>19949711.265007999</v>
      </c>
      <c r="Q19" s="76">
        <v>22231690.397309002</v>
      </c>
    </row>
    <row r="20" spans="1:17" ht="15" x14ac:dyDescent="0.2">
      <c r="A20" s="124"/>
      <c r="B20" s="61" t="s">
        <v>20</v>
      </c>
      <c r="C20" s="61" t="s">
        <v>21</v>
      </c>
      <c r="D20" s="77">
        <v>41961093.094195999</v>
      </c>
      <c r="E20" s="77">
        <v>40350487.835556999</v>
      </c>
      <c r="F20" s="77">
        <v>34572385.283395998</v>
      </c>
      <c r="G20" s="77">
        <v>31713214.223967001</v>
      </c>
      <c r="H20" s="77">
        <v>34097195.471598998</v>
      </c>
      <c r="I20" s="77">
        <v>33748696.636044003</v>
      </c>
      <c r="J20" s="77">
        <v>33832215.345320001</v>
      </c>
      <c r="K20" s="77">
        <v>31313367.246557001</v>
      </c>
      <c r="L20" s="77">
        <v>33082308.465027001</v>
      </c>
      <c r="M20" s="77">
        <v>34607529.287230998</v>
      </c>
      <c r="N20" s="77">
        <v>38491712.493155003</v>
      </c>
      <c r="O20" s="77">
        <v>40840139.310751997</v>
      </c>
      <c r="P20" s="77">
        <v>45887214.664233997</v>
      </c>
      <c r="Q20" s="77">
        <v>59407168.965650998</v>
      </c>
    </row>
    <row r="21" spans="1:17" ht="15" x14ac:dyDescent="0.2">
      <c r="A21" s="124"/>
      <c r="B21" s="61" t="s">
        <v>124</v>
      </c>
      <c r="C21" s="61" t="s">
        <v>123</v>
      </c>
      <c r="D21" s="76">
        <v>3118056.8967280001</v>
      </c>
      <c r="E21" s="76">
        <v>2819444.3576199999</v>
      </c>
      <c r="F21" s="76">
        <v>2700972.4808760001</v>
      </c>
      <c r="G21" s="76">
        <v>2784811.6962569999</v>
      </c>
      <c r="H21" s="76">
        <v>2966234.1464450001</v>
      </c>
      <c r="I21" s="76">
        <v>3227414.3222630001</v>
      </c>
      <c r="J21" s="76">
        <v>3546481.881972</v>
      </c>
      <c r="K21" s="76">
        <v>4329267.7713160003</v>
      </c>
      <c r="L21" s="76">
        <v>5501108.0602850001</v>
      </c>
      <c r="M21" s="76">
        <v>5050165.0500630001</v>
      </c>
      <c r="N21" s="76">
        <v>5476472.4576009996</v>
      </c>
      <c r="O21" s="76">
        <v>6248857.63002</v>
      </c>
      <c r="P21" s="76">
        <v>6641018.6356899999</v>
      </c>
      <c r="Q21" s="76">
        <v>7348489.8295130003</v>
      </c>
    </row>
    <row r="22" spans="1:17" ht="15" x14ac:dyDescent="0.2">
      <c r="A22" s="124"/>
      <c r="B22" s="61" t="s">
        <v>28</v>
      </c>
      <c r="C22" s="61" t="s">
        <v>29</v>
      </c>
      <c r="D22" s="77">
        <v>6813450.2432800001</v>
      </c>
      <c r="E22" s="77">
        <v>6083926.0028029997</v>
      </c>
      <c r="F22" s="77">
        <v>5478778.7178760003</v>
      </c>
      <c r="G22" s="77">
        <v>4318470.8964139996</v>
      </c>
      <c r="H22" s="77">
        <v>4399706.2825750001</v>
      </c>
      <c r="I22" s="77">
        <v>4634518.6092119999</v>
      </c>
      <c r="J22" s="77">
        <v>5711619.9267950002</v>
      </c>
      <c r="K22" s="77">
        <v>7333712.724072</v>
      </c>
      <c r="L22" s="77">
        <v>7778956.8506819997</v>
      </c>
      <c r="M22" s="77">
        <v>7618733.6571359998</v>
      </c>
      <c r="N22" s="77">
        <v>7871996.2485699998</v>
      </c>
      <c r="O22" s="77">
        <v>7294692.5642250003</v>
      </c>
      <c r="P22" s="77">
        <v>4862850.94355</v>
      </c>
      <c r="Q22" s="77">
        <v>4978691.5455780001</v>
      </c>
    </row>
    <row r="23" spans="1:17" ht="15" x14ac:dyDescent="0.2">
      <c r="A23" s="124"/>
      <c r="B23" s="61" t="s">
        <v>34</v>
      </c>
      <c r="C23" s="61" t="s">
        <v>35</v>
      </c>
      <c r="D23" s="76">
        <v>90023579.510325</v>
      </c>
      <c r="E23" s="76">
        <v>89060384.315865993</v>
      </c>
      <c r="F23" s="76">
        <v>87425186.937029004</v>
      </c>
      <c r="G23" s="76">
        <v>82365541.437086999</v>
      </c>
      <c r="H23" s="76">
        <v>78170213.027437001</v>
      </c>
      <c r="I23" s="76">
        <v>76917931.453596994</v>
      </c>
      <c r="J23" s="76">
        <v>75146759.206810996</v>
      </c>
      <c r="K23" s="76">
        <v>75715042.932141006</v>
      </c>
      <c r="L23" s="76">
        <v>76389947.404701993</v>
      </c>
      <c r="M23" s="76">
        <v>79432621.364711002</v>
      </c>
      <c r="N23" s="76">
        <v>83338271.809697002</v>
      </c>
      <c r="O23" s="76">
        <v>84787634.007789001</v>
      </c>
      <c r="P23" s="76">
        <v>93100574.04321</v>
      </c>
      <c r="Q23" s="76">
        <v>107612771.586935</v>
      </c>
    </row>
    <row r="24" spans="1:17" ht="15" x14ac:dyDescent="0.2">
      <c r="A24" s="124"/>
      <c r="B24" s="61" t="s">
        <v>22</v>
      </c>
      <c r="C24" s="61" t="s">
        <v>23</v>
      </c>
      <c r="D24" s="77">
        <v>17983440.458273001</v>
      </c>
      <c r="E24" s="77">
        <v>16800004.766713001</v>
      </c>
      <c r="F24" s="77">
        <v>15235972.250303</v>
      </c>
      <c r="G24" s="77">
        <v>14075089.710797001</v>
      </c>
      <c r="H24" s="77">
        <v>12941240.377787</v>
      </c>
      <c r="I24" s="77">
        <v>11604137.820132</v>
      </c>
      <c r="J24" s="77">
        <v>12186397.729555</v>
      </c>
      <c r="K24" s="77">
        <v>12579698.02599</v>
      </c>
      <c r="L24" s="77">
        <v>11215954.200146001</v>
      </c>
      <c r="M24" s="77">
        <v>10682949.140078001</v>
      </c>
      <c r="N24" s="77">
        <v>10690507.307398001</v>
      </c>
      <c r="O24" s="77">
        <v>11983592.139064001</v>
      </c>
      <c r="P24" s="77">
        <v>15344735.348812001</v>
      </c>
      <c r="Q24" s="77">
        <v>18679064.001733001</v>
      </c>
    </row>
    <row r="25" spans="1:17" ht="15" x14ac:dyDescent="0.2">
      <c r="A25" s="124"/>
      <c r="B25" s="61" t="s">
        <v>24</v>
      </c>
      <c r="C25" s="61" t="s">
        <v>25</v>
      </c>
      <c r="D25" s="76">
        <v>20992465.762417998</v>
      </c>
      <c r="E25" s="76">
        <v>18767678.494541999</v>
      </c>
      <c r="F25" s="76">
        <v>18187539.786086999</v>
      </c>
      <c r="G25" s="76">
        <v>17343004.424288001</v>
      </c>
      <c r="H25" s="76">
        <v>15098493.761845</v>
      </c>
      <c r="I25" s="76">
        <v>12620586.200824</v>
      </c>
      <c r="J25" s="76">
        <v>13371209.804059001</v>
      </c>
      <c r="K25" s="76">
        <v>14027783.496432001</v>
      </c>
      <c r="L25" s="76">
        <v>16835843.406686001</v>
      </c>
      <c r="M25" s="76">
        <v>21202421.678812999</v>
      </c>
      <c r="N25" s="76">
        <v>23140473.741308</v>
      </c>
      <c r="O25" s="76">
        <v>22669676.415054999</v>
      </c>
      <c r="P25" s="76">
        <v>23451686.710000001</v>
      </c>
      <c r="Q25" s="76">
        <v>30743312.357999001</v>
      </c>
    </row>
    <row r="26" spans="1:17" ht="15" x14ac:dyDescent="0.2">
      <c r="A26" s="124"/>
      <c r="B26" s="61" t="s">
        <v>32</v>
      </c>
      <c r="C26" s="61" t="s">
        <v>33</v>
      </c>
      <c r="D26" s="77">
        <v>36378250.168215998</v>
      </c>
      <c r="E26" s="77">
        <v>35623495.602243997</v>
      </c>
      <c r="F26" s="77">
        <v>33758281.784708001</v>
      </c>
      <c r="G26" s="77">
        <v>32542875.030134998</v>
      </c>
      <c r="H26" s="77">
        <v>31458260.536731999</v>
      </c>
      <c r="I26" s="77">
        <v>35522070.241723001</v>
      </c>
      <c r="J26" s="77">
        <v>44762534.589423001</v>
      </c>
      <c r="K26" s="77">
        <v>48887496.132999003</v>
      </c>
      <c r="L26" s="77">
        <v>52475057.831214003</v>
      </c>
      <c r="M26" s="77">
        <v>55961208.615160003</v>
      </c>
      <c r="N26" s="77">
        <v>58525688.759368002</v>
      </c>
      <c r="O26" s="77">
        <v>60579637.853597</v>
      </c>
      <c r="P26" s="77">
        <v>61150390.717366003</v>
      </c>
      <c r="Q26" s="77">
        <v>58420849.921177</v>
      </c>
    </row>
    <row r="27" spans="1:17" ht="14.25" customHeight="1" x14ac:dyDescent="0.2"/>
    <row r="28" spans="1:17" ht="15" customHeight="1" x14ac:dyDescent="0.2"/>
    <row r="30" spans="1:17" x14ac:dyDescent="0.2">
      <c r="A30" t="s">
        <v>159</v>
      </c>
    </row>
  </sheetData>
  <mergeCells count="3">
    <mergeCell ref="A16:A26"/>
    <mergeCell ref="A3:Q3"/>
    <mergeCell ref="A5:A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3:G20"/>
  <sheetViews>
    <sheetView zoomScaleNormal="100" workbookViewId="0"/>
  </sheetViews>
  <sheetFormatPr defaultRowHeight="14.25" x14ac:dyDescent="0.2"/>
  <cols>
    <col min="1" max="1" width="25.6640625" customWidth="1"/>
    <col min="2" max="7" width="21.6640625" customWidth="1"/>
  </cols>
  <sheetData>
    <row r="3" spans="1:7" ht="24.95" customHeight="1" x14ac:dyDescent="0.2">
      <c r="A3" s="125" t="s">
        <v>160</v>
      </c>
      <c r="B3" s="125"/>
      <c r="C3" s="125"/>
      <c r="D3" s="125"/>
      <c r="E3" s="125"/>
      <c r="F3" s="125"/>
      <c r="G3" s="125"/>
    </row>
    <row r="4" spans="1:7" ht="20.25" customHeight="1" x14ac:dyDescent="0.2">
      <c r="A4" s="62"/>
      <c r="B4" s="124" t="s">
        <v>17</v>
      </c>
      <c r="C4" s="124"/>
      <c r="D4" s="124"/>
      <c r="E4" s="124" t="s">
        <v>18</v>
      </c>
      <c r="F4" s="124"/>
      <c r="G4" s="124"/>
    </row>
    <row r="5" spans="1:7" ht="20.100000000000001" customHeight="1" x14ac:dyDescent="0.2">
      <c r="A5" s="61" t="s">
        <v>19</v>
      </c>
      <c r="B5" s="61" t="s">
        <v>41</v>
      </c>
      <c r="C5" s="61" t="s">
        <v>5</v>
      </c>
      <c r="D5" s="61" t="s">
        <v>3</v>
      </c>
      <c r="E5" s="61" t="s">
        <v>41</v>
      </c>
      <c r="F5" s="61" t="s">
        <v>5</v>
      </c>
      <c r="G5" s="61" t="s">
        <v>3</v>
      </c>
    </row>
    <row r="6" spans="1:7" ht="15.75" customHeight="1" x14ac:dyDescent="0.2">
      <c r="A6" s="61" t="s">
        <v>43</v>
      </c>
      <c r="B6" s="76">
        <v>380.98900799999996</v>
      </c>
      <c r="C6" s="76">
        <v>22693.457425000001</v>
      </c>
      <c r="D6" s="76">
        <v>8767.9397559999979</v>
      </c>
      <c r="E6" s="76">
        <v>113661.077322</v>
      </c>
      <c r="F6" s="76">
        <v>6353525.0962970005</v>
      </c>
      <c r="G6" s="76">
        <v>4006075.4368739985</v>
      </c>
    </row>
    <row r="7" spans="1:7" ht="15.75" customHeight="1" x14ac:dyDescent="0.2">
      <c r="A7" s="61" t="s">
        <v>44</v>
      </c>
      <c r="B7" s="77">
        <v>300.87583299999989</v>
      </c>
      <c r="C7" s="77">
        <v>1447.9350929999994</v>
      </c>
      <c r="D7" s="77">
        <v>1847.3400600000007</v>
      </c>
      <c r="E7" s="77">
        <v>436847.15507199994</v>
      </c>
      <c r="F7" s="77">
        <v>1901162.6607059997</v>
      </c>
      <c r="G7" s="77">
        <v>2532322.1503689997</v>
      </c>
    </row>
    <row r="8" spans="1:7" ht="15.75" customHeight="1" x14ac:dyDescent="0.2">
      <c r="A8" s="61" t="s">
        <v>45</v>
      </c>
      <c r="B8" s="76">
        <v>386.82414600000004</v>
      </c>
      <c r="C8" s="76">
        <v>982.88249999999982</v>
      </c>
      <c r="D8" s="76">
        <v>1626.3339779999997</v>
      </c>
      <c r="E8" s="76">
        <v>1322127.4485700002</v>
      </c>
      <c r="F8" s="76">
        <v>3034511.3487259997</v>
      </c>
      <c r="G8" s="76">
        <v>4899592.4986040015</v>
      </c>
    </row>
    <row r="9" spans="1:7" ht="15.75" customHeight="1" x14ac:dyDescent="0.2">
      <c r="A9" s="61" t="s">
        <v>46</v>
      </c>
      <c r="B9" s="77">
        <v>227.87233400000002</v>
      </c>
      <c r="C9" s="77">
        <v>526.99665400000004</v>
      </c>
      <c r="D9" s="77">
        <v>1095.0741009999999</v>
      </c>
      <c r="E9" s="77">
        <v>1756351.0049709997</v>
      </c>
      <c r="F9" s="77">
        <v>3621619.107913</v>
      </c>
      <c r="G9" s="77">
        <v>7051993.035981996</v>
      </c>
    </row>
    <row r="10" spans="1:7" ht="15.75" customHeight="1" x14ac:dyDescent="0.2">
      <c r="A10" s="61" t="s">
        <v>47</v>
      </c>
      <c r="B10" s="76">
        <v>255.73831300000001</v>
      </c>
      <c r="C10" s="76">
        <v>517.94604799999991</v>
      </c>
      <c r="D10" s="76">
        <v>1107.4419019999998</v>
      </c>
      <c r="E10" s="76">
        <v>4137146.3046579999</v>
      </c>
      <c r="F10" s="76">
        <v>7762396.8905630019</v>
      </c>
      <c r="G10" s="76">
        <v>15489906.474939998</v>
      </c>
    </row>
    <row r="11" spans="1:7" ht="15.75" customHeight="1" x14ac:dyDescent="0.2">
      <c r="A11" s="61" t="s">
        <v>50</v>
      </c>
      <c r="B11" s="77">
        <v>169.42920900000001</v>
      </c>
      <c r="C11" s="77">
        <v>270.965262</v>
      </c>
      <c r="D11" s="77">
        <v>520.54550400000005</v>
      </c>
      <c r="E11" s="77">
        <v>5810555.8518260019</v>
      </c>
      <c r="F11" s="77">
        <v>8836708.048746001</v>
      </c>
      <c r="G11" s="77">
        <v>16657669.302919</v>
      </c>
    </row>
    <row r="12" spans="1:7" ht="15.75" customHeight="1" x14ac:dyDescent="0.2">
      <c r="A12" s="61" t="s">
        <v>125</v>
      </c>
      <c r="B12" s="76">
        <v>138.812242</v>
      </c>
      <c r="C12" s="76">
        <v>186.93890500000003</v>
      </c>
      <c r="D12" s="76">
        <v>300.60140199999995</v>
      </c>
      <c r="E12" s="76">
        <v>9485176.9349179994</v>
      </c>
      <c r="F12" s="76">
        <v>12670216.400208997</v>
      </c>
      <c r="G12" s="76">
        <v>19797438.218158007</v>
      </c>
    </row>
    <row r="13" spans="1:7" ht="15.75" customHeight="1" x14ac:dyDescent="0.2">
      <c r="A13" s="61" t="s">
        <v>126</v>
      </c>
      <c r="B13" s="77">
        <v>211.84180499999999</v>
      </c>
      <c r="C13" s="77">
        <v>227.46536500000002</v>
      </c>
      <c r="D13" s="77">
        <v>360.02635800000013</v>
      </c>
      <c r="E13" s="77">
        <v>53734862.147122994</v>
      </c>
      <c r="F13" s="77">
        <v>134201876.49251194</v>
      </c>
      <c r="G13" s="77">
        <v>118316479.09454003</v>
      </c>
    </row>
    <row r="14" spans="1:7" x14ac:dyDescent="0.2">
      <c r="B14" s="1"/>
      <c r="C14" s="1"/>
      <c r="D14" s="1"/>
      <c r="E14" s="1"/>
      <c r="F14" s="1"/>
      <c r="G14" s="1"/>
    </row>
    <row r="15" spans="1:7" x14ac:dyDescent="0.2">
      <c r="B15" s="1"/>
      <c r="C15" s="1"/>
      <c r="D15" s="1"/>
      <c r="E15" s="1"/>
      <c r="F15" s="1"/>
      <c r="G15" s="1"/>
    </row>
    <row r="16" spans="1:7" x14ac:dyDescent="0.2">
      <c r="B16" s="19"/>
      <c r="C16" s="19"/>
      <c r="D16" s="19"/>
      <c r="E16" s="19"/>
      <c r="F16" s="19"/>
      <c r="G16" s="19"/>
    </row>
    <row r="17" spans="1:7" x14ac:dyDescent="0.2">
      <c r="A17" t="s">
        <v>159</v>
      </c>
      <c r="B17" s="19"/>
      <c r="C17" s="19"/>
      <c r="D17" s="19"/>
      <c r="E17" s="19"/>
      <c r="F17" s="19"/>
      <c r="G17" s="19"/>
    </row>
    <row r="18" spans="1:7" x14ac:dyDescent="0.2">
      <c r="B18" s="19"/>
      <c r="C18" s="19"/>
      <c r="D18" s="19"/>
      <c r="E18" s="19"/>
      <c r="F18" s="19"/>
      <c r="G18" s="19"/>
    </row>
    <row r="19" spans="1:7" x14ac:dyDescent="0.2">
      <c r="B19" s="19"/>
      <c r="C19" s="19"/>
      <c r="D19" s="19"/>
      <c r="E19" s="19"/>
      <c r="F19" s="19"/>
      <c r="G19" s="19"/>
    </row>
    <row r="20" spans="1:7" x14ac:dyDescent="0.2">
      <c r="B20" s="19"/>
      <c r="C20" s="19"/>
      <c r="D20" s="19"/>
      <c r="E20" s="19"/>
      <c r="F20" s="19"/>
      <c r="G20" s="19"/>
    </row>
  </sheetData>
  <mergeCells count="3">
    <mergeCell ref="A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R57"/>
  <sheetViews>
    <sheetView zoomScaleNormal="100" workbookViewId="0"/>
  </sheetViews>
  <sheetFormatPr defaultRowHeight="14.25" x14ac:dyDescent="0.2"/>
  <cols>
    <col min="2" max="2" width="21.88671875" customWidth="1"/>
    <col min="3" max="5" width="19.44140625" customWidth="1"/>
    <col min="6" max="6" width="20.88671875" customWidth="1"/>
    <col min="7" max="7" width="19.44140625" customWidth="1"/>
    <col min="9" max="9" width="9.33203125" bestFit="1" customWidth="1"/>
    <col min="10" max="10" width="11" bestFit="1" customWidth="1"/>
  </cols>
  <sheetData>
    <row r="2" spans="1:18" ht="14.25" customHeight="1" x14ac:dyDescent="0.2"/>
    <row r="3" spans="1:18" ht="24.95" customHeight="1" x14ac:dyDescent="0.2">
      <c r="B3" s="125" t="s">
        <v>164</v>
      </c>
      <c r="C3" s="125"/>
      <c r="D3" s="125"/>
      <c r="E3" s="125"/>
      <c r="F3" s="125"/>
      <c r="G3" s="125"/>
    </row>
    <row r="4" spans="1:18" ht="20.100000000000001" customHeight="1" x14ac:dyDescent="0.2">
      <c r="B4" s="124" t="s">
        <v>39</v>
      </c>
      <c r="C4" s="124"/>
      <c r="D4" s="124"/>
      <c r="E4" s="124" t="s">
        <v>40</v>
      </c>
      <c r="F4" s="124"/>
      <c r="G4" s="124"/>
    </row>
    <row r="5" spans="1:18" ht="15" customHeight="1" x14ac:dyDescent="0.2">
      <c r="A5" s="61" t="s">
        <v>2</v>
      </c>
      <c r="B5" s="24" t="s">
        <v>41</v>
      </c>
      <c r="C5" s="24" t="s">
        <v>5</v>
      </c>
      <c r="D5" s="24" t="s">
        <v>3</v>
      </c>
      <c r="E5" s="24" t="s">
        <v>41</v>
      </c>
      <c r="F5" s="24" t="s">
        <v>5</v>
      </c>
      <c r="G5" s="24" t="s">
        <v>3</v>
      </c>
    </row>
    <row r="6" spans="1:18" ht="15" customHeight="1" x14ac:dyDescent="0.2">
      <c r="A6" s="61">
        <v>2009</v>
      </c>
      <c r="B6" s="58">
        <v>6291.0407649999997</v>
      </c>
      <c r="C6" s="58">
        <v>14348.085529</v>
      </c>
      <c r="D6" s="58">
        <v>29022.999997999999</v>
      </c>
      <c r="E6" s="58">
        <v>155771039.47255799</v>
      </c>
      <c r="F6" s="58">
        <v>171343482.91867</v>
      </c>
      <c r="G6" s="58">
        <v>332299652.976583</v>
      </c>
      <c r="I6" s="99"/>
      <c r="J6" s="99"/>
      <c r="K6" s="99"/>
      <c r="L6" s="1"/>
      <c r="N6" s="1"/>
      <c r="O6" s="1"/>
      <c r="Q6" s="1"/>
      <c r="R6" s="1"/>
    </row>
    <row r="7" spans="1:18" ht="15" customHeight="1" x14ac:dyDescent="0.2">
      <c r="A7" s="61">
        <v>2010</v>
      </c>
      <c r="B7" s="60">
        <v>5937.3346959999999</v>
      </c>
      <c r="C7" s="60">
        <v>14619.502065000001</v>
      </c>
      <c r="D7" s="60">
        <v>29031.131385000001</v>
      </c>
      <c r="E7" s="60">
        <v>153452594.696098</v>
      </c>
      <c r="F7" s="60">
        <v>184985117.61012101</v>
      </c>
      <c r="G7" s="60">
        <v>251353612.58738601</v>
      </c>
      <c r="I7" s="99"/>
      <c r="J7" s="99"/>
      <c r="K7" s="99"/>
      <c r="L7" s="1"/>
      <c r="N7" s="1"/>
      <c r="O7" s="1"/>
      <c r="Q7" s="1"/>
      <c r="R7" s="1"/>
    </row>
    <row r="8" spans="1:18" ht="15" customHeight="1" x14ac:dyDescent="0.2">
      <c r="A8" s="61">
        <v>2011</v>
      </c>
      <c r="B8" s="58">
        <v>5370.734719</v>
      </c>
      <c r="C8" s="58">
        <v>13563.497036999999</v>
      </c>
      <c r="D8" s="58">
        <v>18551.283735000001</v>
      </c>
      <c r="E8" s="58">
        <v>169092496.19442201</v>
      </c>
      <c r="F8" s="58">
        <v>163718827.927681</v>
      </c>
      <c r="G8" s="58">
        <v>173585168.33895901</v>
      </c>
      <c r="I8" s="99"/>
      <c r="J8" s="99"/>
      <c r="K8" s="99"/>
      <c r="L8" s="1"/>
      <c r="N8" s="1"/>
      <c r="O8" s="1"/>
      <c r="Q8" s="1"/>
      <c r="R8" s="1"/>
    </row>
    <row r="9" spans="1:18" ht="15" customHeight="1" x14ac:dyDescent="0.2">
      <c r="A9" s="61">
        <v>2012</v>
      </c>
      <c r="B9" s="60">
        <v>5340.7791399999996</v>
      </c>
      <c r="C9" s="60">
        <v>11633.734617</v>
      </c>
      <c r="D9" s="60">
        <v>15863.272715999999</v>
      </c>
      <c r="E9" s="60">
        <v>169681355.398141</v>
      </c>
      <c r="F9" s="60">
        <v>155165030.046157</v>
      </c>
      <c r="G9" s="60">
        <v>131416134.018453</v>
      </c>
      <c r="I9" s="99"/>
      <c r="J9" s="99"/>
      <c r="K9" s="99"/>
      <c r="L9" s="1"/>
      <c r="N9" s="1"/>
      <c r="O9" s="1"/>
      <c r="Q9" s="1"/>
      <c r="R9" s="1"/>
    </row>
    <row r="10" spans="1:18" ht="15" customHeight="1" x14ac:dyDescent="0.2">
      <c r="A10" s="61">
        <v>2013</v>
      </c>
      <c r="B10" s="58">
        <v>5140.5430770000003</v>
      </c>
      <c r="C10" s="58">
        <v>10872.575860000001</v>
      </c>
      <c r="D10" s="58">
        <v>17904.334148999998</v>
      </c>
      <c r="E10" s="58">
        <v>174494684.50517699</v>
      </c>
      <c r="F10" s="58">
        <v>160549531.021651</v>
      </c>
      <c r="G10" s="58">
        <v>166113808.05772501</v>
      </c>
      <c r="I10" s="99"/>
      <c r="J10" s="99"/>
      <c r="K10" s="99"/>
      <c r="L10" s="1"/>
      <c r="N10" s="1"/>
      <c r="O10" s="1"/>
      <c r="Q10" s="1"/>
      <c r="R10" s="1"/>
    </row>
    <row r="11" spans="1:18" ht="15" customHeight="1" x14ac:dyDescent="0.2">
      <c r="A11" s="61">
        <v>2014</v>
      </c>
      <c r="B11" s="60">
        <v>5271.6372799999999</v>
      </c>
      <c r="C11" s="60">
        <v>10696.768926999999</v>
      </c>
      <c r="D11" s="60">
        <v>24214.655085999999</v>
      </c>
      <c r="E11" s="60">
        <v>199691529.99776399</v>
      </c>
      <c r="F11" s="60">
        <v>158305608.02291399</v>
      </c>
      <c r="G11" s="60">
        <v>159645449.85337001</v>
      </c>
      <c r="I11" s="99"/>
      <c r="J11" s="99"/>
      <c r="K11" s="99"/>
      <c r="L11" s="1"/>
      <c r="N11" s="1"/>
      <c r="O11" s="1"/>
      <c r="Q11" s="1"/>
      <c r="R11" s="1"/>
    </row>
    <row r="12" spans="1:18" ht="15" customHeight="1" x14ac:dyDescent="0.2">
      <c r="A12" s="61">
        <v>2015</v>
      </c>
      <c r="B12" s="58">
        <v>5159.8163960000002</v>
      </c>
      <c r="C12" s="58">
        <v>9915.2415359999995</v>
      </c>
      <c r="D12" s="58">
        <v>15705.073076000001</v>
      </c>
      <c r="E12" s="58">
        <v>188495509.597902</v>
      </c>
      <c r="F12" s="58">
        <v>181214525.95781699</v>
      </c>
      <c r="G12" s="58">
        <v>148473329.740031</v>
      </c>
      <c r="I12" s="99"/>
      <c r="J12" s="99"/>
      <c r="K12" s="99"/>
      <c r="L12" s="1"/>
      <c r="N12" s="1"/>
      <c r="O12" s="1"/>
      <c r="Q12" s="1"/>
      <c r="R12" s="1"/>
    </row>
    <row r="13" spans="1:18" ht="15" customHeight="1" x14ac:dyDescent="0.2">
      <c r="A13" s="61">
        <v>2016</v>
      </c>
      <c r="B13" s="60">
        <v>4987.6987820000004</v>
      </c>
      <c r="C13" s="60">
        <v>9560.6575840000005</v>
      </c>
      <c r="D13" s="60">
        <v>11857.678389000001</v>
      </c>
      <c r="E13" s="60">
        <v>164440473.555677</v>
      </c>
      <c r="F13" s="60">
        <v>151071081.771355</v>
      </c>
      <c r="G13" s="60">
        <v>125745676.360131</v>
      </c>
      <c r="I13" s="99"/>
      <c r="J13" s="99"/>
      <c r="K13" s="99"/>
      <c r="L13" s="1"/>
      <c r="N13" s="1"/>
      <c r="O13" s="1"/>
      <c r="Q13" s="1"/>
      <c r="R13" s="1"/>
    </row>
    <row r="14" spans="1:18" ht="15" customHeight="1" x14ac:dyDescent="0.2">
      <c r="A14" s="61">
        <v>2017</v>
      </c>
      <c r="B14" s="58">
        <v>5388.9433959999997</v>
      </c>
      <c r="C14" s="58">
        <v>9663.9975159999995</v>
      </c>
      <c r="D14" s="58">
        <v>13404.016174</v>
      </c>
      <c r="E14" s="58">
        <v>172626104.35404101</v>
      </c>
      <c r="F14" s="58">
        <v>131236358.406772</v>
      </c>
      <c r="G14" s="58">
        <v>119707709.568884</v>
      </c>
      <c r="I14" s="99"/>
      <c r="J14" s="99"/>
      <c r="K14" s="99"/>
      <c r="L14" s="1"/>
      <c r="N14" s="1"/>
      <c r="O14" s="1"/>
      <c r="Q14" s="1"/>
      <c r="R14" s="1"/>
    </row>
    <row r="15" spans="1:18" ht="15" customHeight="1" x14ac:dyDescent="0.2">
      <c r="A15" s="61">
        <v>2018</v>
      </c>
      <c r="B15" s="60">
        <v>5296.0047919999997</v>
      </c>
      <c r="C15" s="60">
        <v>9941.8604730000006</v>
      </c>
      <c r="D15" s="60">
        <v>12901.458420999999</v>
      </c>
      <c r="E15" s="60">
        <v>164439654.07018</v>
      </c>
      <c r="F15" s="60">
        <v>147315329.666556</v>
      </c>
      <c r="G15" s="60">
        <v>152238508.547986</v>
      </c>
      <c r="I15" s="99"/>
      <c r="J15" s="99"/>
      <c r="K15" s="99"/>
      <c r="L15" s="1"/>
      <c r="N15" s="1"/>
      <c r="O15" s="1"/>
      <c r="Q15" s="1"/>
      <c r="R15" s="1"/>
    </row>
    <row r="16" spans="1:18" ht="15" customHeight="1" x14ac:dyDescent="0.2">
      <c r="A16" s="61">
        <v>2019</v>
      </c>
      <c r="B16" s="58">
        <v>4819.7959940000001</v>
      </c>
      <c r="C16" s="58">
        <v>8736.4698900000003</v>
      </c>
      <c r="D16" s="58">
        <v>12616.535642999999</v>
      </c>
      <c r="E16" s="58">
        <v>138176604.07088199</v>
      </c>
      <c r="F16" s="58">
        <v>127716480.970991</v>
      </c>
      <c r="G16" s="58">
        <v>148473810.56659499</v>
      </c>
      <c r="I16" s="99"/>
      <c r="J16" s="99"/>
      <c r="K16" s="99"/>
      <c r="L16" s="1"/>
      <c r="N16" s="1"/>
      <c r="O16" s="1"/>
      <c r="Q16" s="1"/>
      <c r="R16" s="1"/>
    </row>
    <row r="17" spans="1:11" ht="15" x14ac:dyDescent="0.2">
      <c r="A17" s="61">
        <v>2020</v>
      </c>
      <c r="B17" s="60">
        <v>3791.5598340000001</v>
      </c>
      <c r="C17" s="60">
        <v>6570.8836289999999</v>
      </c>
      <c r="D17" s="60">
        <v>27736.731678</v>
      </c>
      <c r="E17" s="60">
        <v>141074491.511522</v>
      </c>
      <c r="F17" s="60">
        <v>120934813.581135</v>
      </c>
      <c r="G17" s="60">
        <v>496282973.326316</v>
      </c>
      <c r="I17" s="99"/>
      <c r="J17" s="99"/>
      <c r="K17" s="99"/>
    </row>
    <row r="18" spans="1:11" ht="15" x14ac:dyDescent="0.2">
      <c r="A18" s="61">
        <v>2021</v>
      </c>
      <c r="B18" s="58">
        <v>4114.3795739999996</v>
      </c>
      <c r="C18" s="58">
        <v>6196.7449379999998</v>
      </c>
      <c r="D18" s="58">
        <v>15371.414507</v>
      </c>
      <c r="E18" s="58">
        <v>152910697.71813801</v>
      </c>
      <c r="F18" s="58">
        <v>119946345.55737901</v>
      </c>
      <c r="G18" s="58">
        <v>163588552.485872</v>
      </c>
      <c r="I18" s="99"/>
      <c r="J18" s="99"/>
      <c r="K18" s="99"/>
    </row>
    <row r="19" spans="1:11" ht="15" x14ac:dyDescent="0.2">
      <c r="A19" s="61">
        <v>2022</v>
      </c>
      <c r="B19" s="60">
        <v>4375.1735170000002</v>
      </c>
      <c r="C19" s="60">
        <v>7231.8946839999999</v>
      </c>
      <c r="D19" s="60">
        <v>15743.359640000001</v>
      </c>
      <c r="E19" s="60">
        <v>168209237.651261</v>
      </c>
      <c r="F19" s="60">
        <v>151715348.037525</v>
      </c>
      <c r="G19" s="60">
        <v>197161812.073966</v>
      </c>
      <c r="I19" s="99"/>
      <c r="J19" s="99"/>
      <c r="K19" s="99"/>
    </row>
    <row r="22" spans="1:11" x14ac:dyDescent="0.2">
      <c r="E22" s="41"/>
      <c r="F22" s="41"/>
      <c r="G22" s="41"/>
    </row>
    <row r="23" spans="1:11" x14ac:dyDescent="0.2">
      <c r="A23" t="s">
        <v>163</v>
      </c>
      <c r="B23" s="6"/>
      <c r="E23" s="41"/>
      <c r="F23" s="41"/>
      <c r="G23" s="41"/>
    </row>
    <row r="24" spans="1:11" x14ac:dyDescent="0.2">
      <c r="B24" s="6"/>
      <c r="E24" s="41"/>
      <c r="F24" s="41"/>
      <c r="G24" s="41"/>
    </row>
    <row r="25" spans="1:11" x14ac:dyDescent="0.2">
      <c r="D25" s="6"/>
      <c r="E25" s="41"/>
      <c r="F25" s="41"/>
      <c r="G25" s="41"/>
    </row>
    <row r="26" spans="1:11" x14ac:dyDescent="0.2">
      <c r="D26" s="6"/>
      <c r="E26" s="41"/>
      <c r="F26" s="41"/>
      <c r="G26" s="41"/>
    </row>
    <row r="27" spans="1:11" x14ac:dyDescent="0.2">
      <c r="D27" s="6"/>
      <c r="E27" s="41"/>
      <c r="F27" s="41"/>
      <c r="G27" s="41"/>
    </row>
    <row r="28" spans="1:11" x14ac:dyDescent="0.2">
      <c r="D28" s="6"/>
      <c r="E28" s="41"/>
      <c r="F28" s="41"/>
      <c r="G28" s="41"/>
    </row>
    <row r="29" spans="1:11" x14ac:dyDescent="0.2">
      <c r="D29" s="6"/>
      <c r="E29" s="41"/>
      <c r="F29" s="41"/>
      <c r="G29" s="41"/>
    </row>
    <row r="30" spans="1:11" x14ac:dyDescent="0.2">
      <c r="D30" s="6"/>
      <c r="E30" s="41"/>
      <c r="F30" s="41"/>
      <c r="G30" s="41"/>
    </row>
    <row r="31" spans="1:11" x14ac:dyDescent="0.2">
      <c r="D31" s="6"/>
      <c r="E31" s="41"/>
      <c r="F31" s="41"/>
      <c r="G31" s="41"/>
    </row>
    <row r="32" spans="1:11" x14ac:dyDescent="0.2">
      <c r="D32" s="6"/>
      <c r="E32" s="41"/>
      <c r="F32" s="41"/>
      <c r="G32" s="41"/>
    </row>
    <row r="33" spans="2:7" x14ac:dyDescent="0.2">
      <c r="D33" s="6"/>
      <c r="E33" s="41"/>
      <c r="F33" s="41"/>
      <c r="G33" s="41"/>
    </row>
    <row r="34" spans="2:7" x14ac:dyDescent="0.2">
      <c r="D34" s="6"/>
      <c r="E34" s="41"/>
      <c r="F34" s="41"/>
      <c r="G34" s="41"/>
    </row>
    <row r="35" spans="2:7" x14ac:dyDescent="0.2">
      <c r="D35" s="6"/>
      <c r="E35" s="41"/>
      <c r="F35" s="41"/>
      <c r="G35" s="41"/>
    </row>
    <row r="36" spans="2:7" x14ac:dyDescent="0.2">
      <c r="D36" s="6"/>
      <c r="E36" s="41"/>
      <c r="F36" s="41"/>
      <c r="G36" s="41"/>
    </row>
    <row r="37" spans="2:7" x14ac:dyDescent="0.2">
      <c r="D37" s="6"/>
    </row>
    <row r="46" spans="2:7" x14ac:dyDescent="0.2">
      <c r="B46" s="6"/>
      <c r="C46" s="6"/>
      <c r="D46" s="2"/>
    </row>
    <row r="47" spans="2:7" x14ac:dyDescent="0.2">
      <c r="B47" s="6"/>
      <c r="C47" s="6"/>
    </row>
    <row r="48" spans="2:7" x14ac:dyDescent="0.2">
      <c r="B48" s="6"/>
      <c r="C48" s="6"/>
    </row>
    <row r="49" spans="2:3" x14ac:dyDescent="0.2">
      <c r="B49" s="6"/>
      <c r="C49" s="6"/>
    </row>
    <row r="50" spans="2:3" x14ac:dyDescent="0.2">
      <c r="B50" s="6"/>
      <c r="C50" s="6"/>
    </row>
    <row r="51" spans="2:3" x14ac:dyDescent="0.2">
      <c r="B51" s="6"/>
      <c r="C51" s="6"/>
    </row>
    <row r="52" spans="2:3" x14ac:dyDescent="0.2">
      <c r="B52" s="6"/>
      <c r="C52" s="6"/>
    </row>
    <row r="53" spans="2:3" x14ac:dyDescent="0.2">
      <c r="B53" s="6"/>
      <c r="C53" s="6"/>
    </row>
    <row r="54" spans="2:3" x14ac:dyDescent="0.2">
      <c r="B54" s="6"/>
      <c r="C54" s="6"/>
    </row>
    <row r="55" spans="2:3" x14ac:dyDescent="0.2">
      <c r="B55" s="6"/>
      <c r="C55" s="6"/>
    </row>
    <row r="56" spans="2:3" x14ac:dyDescent="0.2">
      <c r="B56" s="6"/>
      <c r="C56" s="6"/>
    </row>
    <row r="57" spans="2:3" x14ac:dyDescent="0.2">
      <c r="B57" s="6"/>
    </row>
  </sheetData>
  <mergeCells count="3">
    <mergeCell ref="B4:D4"/>
    <mergeCell ref="E4:G4"/>
    <mergeCell ref="B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R55"/>
  <sheetViews>
    <sheetView zoomScaleNormal="100" workbookViewId="0"/>
  </sheetViews>
  <sheetFormatPr defaultRowHeight="14.25" x14ac:dyDescent="0.2"/>
  <cols>
    <col min="1" max="1" width="13.5546875" customWidth="1"/>
    <col min="2" max="2" width="21.88671875" customWidth="1"/>
    <col min="3" max="5" width="19.44140625" customWidth="1"/>
    <col min="6" max="6" width="20.88671875" customWidth="1"/>
    <col min="7" max="7" width="19.44140625" customWidth="1"/>
  </cols>
  <sheetData>
    <row r="2" spans="1:18" ht="14.25" customHeight="1" x14ac:dyDescent="0.2"/>
    <row r="3" spans="1:18" ht="24.95" customHeight="1" x14ac:dyDescent="0.2">
      <c r="B3" s="125" t="s">
        <v>247</v>
      </c>
      <c r="C3" s="125"/>
      <c r="D3" s="125"/>
      <c r="E3" s="125"/>
      <c r="F3" s="125"/>
      <c r="G3" s="125"/>
    </row>
    <row r="4" spans="1:18" ht="20.100000000000001" customHeight="1" x14ac:dyDescent="0.2">
      <c r="B4" s="124" t="s">
        <v>18</v>
      </c>
      <c r="C4" s="124"/>
      <c r="D4" s="124"/>
      <c r="E4" s="124" t="s">
        <v>40</v>
      </c>
      <c r="F4" s="124"/>
      <c r="G4" s="124"/>
    </row>
    <row r="5" spans="1:18" ht="15" customHeight="1" x14ac:dyDescent="0.2">
      <c r="A5" s="61" t="s">
        <v>2</v>
      </c>
      <c r="B5" s="24" t="s">
        <v>41</v>
      </c>
      <c r="C5" s="24" t="s">
        <v>5</v>
      </c>
      <c r="D5" s="24" t="s">
        <v>3</v>
      </c>
      <c r="E5" s="24" t="s">
        <v>41</v>
      </c>
      <c r="F5" s="24" t="s">
        <v>5</v>
      </c>
      <c r="G5" s="24" t="s">
        <v>3</v>
      </c>
    </row>
    <row r="6" spans="1:18" ht="15" customHeight="1" x14ac:dyDescent="0.2">
      <c r="A6" s="61">
        <v>2009</v>
      </c>
      <c r="B6" s="58">
        <v>204051406.736305</v>
      </c>
      <c r="C6" s="58">
        <v>228896910.547894</v>
      </c>
      <c r="D6" s="58">
        <v>352373339.91402799</v>
      </c>
      <c r="E6" s="58">
        <v>155159247.069058</v>
      </c>
      <c r="F6" s="58">
        <v>266079225.69437</v>
      </c>
      <c r="G6" s="58">
        <v>331119930.65608299</v>
      </c>
      <c r="K6" s="1"/>
      <c r="L6" s="1"/>
      <c r="N6" s="1"/>
      <c r="O6" s="1"/>
      <c r="Q6" s="1"/>
      <c r="R6" s="1"/>
    </row>
    <row r="7" spans="1:18" ht="15" customHeight="1" x14ac:dyDescent="0.2">
      <c r="A7" s="61">
        <v>2010</v>
      </c>
      <c r="B7" s="60">
        <v>175193448.91395</v>
      </c>
      <c r="C7" s="60">
        <v>200533400.894189</v>
      </c>
      <c r="D7" s="60">
        <v>338941490.02647197</v>
      </c>
      <c r="E7" s="60">
        <v>152821824.25719801</v>
      </c>
      <c r="F7" s="60">
        <v>184786737.94962099</v>
      </c>
      <c r="G7" s="60">
        <v>248580623.567386</v>
      </c>
      <c r="K7" s="1"/>
      <c r="L7" s="1"/>
      <c r="N7" s="1"/>
      <c r="O7" s="1"/>
      <c r="Q7" s="1"/>
      <c r="R7" s="1"/>
    </row>
    <row r="8" spans="1:18" ht="15" customHeight="1" x14ac:dyDescent="0.2">
      <c r="A8" s="61">
        <v>2011</v>
      </c>
      <c r="B8" s="58">
        <v>158696772.44338101</v>
      </c>
      <c r="C8" s="58">
        <v>191992890.253952</v>
      </c>
      <c r="D8" s="58">
        <v>319646227.41902602</v>
      </c>
      <c r="E8" s="58">
        <v>167375261.93222201</v>
      </c>
      <c r="F8" s="58">
        <v>166074821.006183</v>
      </c>
      <c r="G8" s="58">
        <v>172492389.40905899</v>
      </c>
      <c r="K8" s="1"/>
      <c r="L8" s="1"/>
      <c r="N8" s="1"/>
      <c r="O8" s="1"/>
      <c r="Q8" s="1"/>
      <c r="R8" s="1"/>
    </row>
    <row r="9" spans="1:18" ht="15" customHeight="1" x14ac:dyDescent="0.2">
      <c r="A9" s="61">
        <v>2012</v>
      </c>
      <c r="B9" s="60">
        <v>154166561.48144501</v>
      </c>
      <c r="C9" s="60">
        <v>188498862.24680001</v>
      </c>
      <c r="D9" s="60">
        <v>300228227.61467201</v>
      </c>
      <c r="E9" s="60">
        <v>168541335.527841</v>
      </c>
      <c r="F9" s="60">
        <v>155485615.937987</v>
      </c>
      <c r="G9" s="60">
        <v>130072357.531141</v>
      </c>
      <c r="K9" s="1"/>
      <c r="L9" s="1"/>
      <c r="N9" s="1"/>
      <c r="O9" s="1"/>
      <c r="Q9" s="1"/>
      <c r="R9" s="1"/>
    </row>
    <row r="10" spans="1:18" ht="15" customHeight="1" x14ac:dyDescent="0.2">
      <c r="A10" s="61">
        <v>2013</v>
      </c>
      <c r="B10" s="58">
        <v>152883556.22832799</v>
      </c>
      <c r="C10" s="58">
        <v>183678264.32939601</v>
      </c>
      <c r="D10" s="58">
        <v>287608246.19660902</v>
      </c>
      <c r="E10" s="58">
        <v>173569619.71796399</v>
      </c>
      <c r="F10" s="58">
        <v>162730020.72975999</v>
      </c>
      <c r="G10" s="58">
        <v>165827507.290225</v>
      </c>
      <c r="K10" s="1"/>
      <c r="L10" s="1"/>
      <c r="N10" s="1"/>
      <c r="O10" s="1"/>
      <c r="Q10" s="1"/>
      <c r="R10" s="1"/>
    </row>
    <row r="11" spans="1:18" ht="15" customHeight="1" x14ac:dyDescent="0.2">
      <c r="A11" s="61">
        <v>2014</v>
      </c>
      <c r="B11" s="60">
        <v>155489102.03152299</v>
      </c>
      <c r="C11" s="60">
        <v>188056387.48795599</v>
      </c>
      <c r="D11" s="60">
        <v>289376441.87005103</v>
      </c>
      <c r="E11" s="60">
        <v>204082758.763042</v>
      </c>
      <c r="F11" s="60">
        <v>161080232.69045001</v>
      </c>
      <c r="G11" s="60">
        <v>161455605.809257</v>
      </c>
      <c r="K11" s="1"/>
      <c r="L11" s="1"/>
      <c r="N11" s="1"/>
      <c r="O11" s="1"/>
      <c r="Q11" s="1"/>
      <c r="R11" s="1"/>
    </row>
    <row r="12" spans="1:18" ht="15" customHeight="1" x14ac:dyDescent="0.2">
      <c r="A12" s="61">
        <v>2015</v>
      </c>
      <c r="B12" s="58">
        <v>162652562.64462799</v>
      </c>
      <c r="C12" s="58">
        <v>198448115.75651601</v>
      </c>
      <c r="D12" s="58">
        <v>298521063.09738898</v>
      </c>
      <c r="E12" s="58">
        <v>192660657.75539199</v>
      </c>
      <c r="F12" s="58">
        <v>190966442.32738999</v>
      </c>
      <c r="G12" s="58">
        <v>154054461.198217</v>
      </c>
      <c r="K12" s="1"/>
      <c r="L12" s="1"/>
      <c r="N12" s="1"/>
      <c r="O12" s="1"/>
      <c r="Q12" s="1"/>
      <c r="R12" s="1"/>
    </row>
    <row r="13" spans="1:18" ht="15" customHeight="1" x14ac:dyDescent="0.2">
      <c r="A13" s="61">
        <v>2016</v>
      </c>
      <c r="B13" s="60">
        <v>174488472.57192901</v>
      </c>
      <c r="C13" s="60">
        <v>213458806.415324</v>
      </c>
      <c r="D13" s="60">
        <v>299022839.29074597</v>
      </c>
      <c r="E13" s="60">
        <v>169854718.32398701</v>
      </c>
      <c r="F13" s="60">
        <v>155329717.58809301</v>
      </c>
      <c r="G13" s="60">
        <v>131437547.218602</v>
      </c>
      <c r="K13" s="1"/>
      <c r="L13" s="1"/>
      <c r="N13" s="1"/>
      <c r="O13" s="1"/>
      <c r="Q13" s="1"/>
      <c r="R13" s="1"/>
    </row>
    <row r="14" spans="1:18" ht="15" customHeight="1" x14ac:dyDescent="0.2">
      <c r="A14" s="61">
        <v>2017</v>
      </c>
      <c r="B14" s="58">
        <v>185763886.86255401</v>
      </c>
      <c r="C14" s="58">
        <v>223701889.41483301</v>
      </c>
      <c r="D14" s="58">
        <v>298614091.88271099</v>
      </c>
      <c r="E14" s="58">
        <v>178142216.237874</v>
      </c>
      <c r="F14" s="58">
        <v>134501450.08137801</v>
      </c>
      <c r="G14" s="58">
        <v>123344281.162397</v>
      </c>
      <c r="K14" s="1"/>
      <c r="L14" s="1"/>
      <c r="N14" s="1"/>
      <c r="O14" s="1"/>
      <c r="Q14" s="1"/>
      <c r="R14" s="1"/>
    </row>
    <row r="15" spans="1:18" ht="15" customHeight="1" x14ac:dyDescent="0.2">
      <c r="A15" s="61">
        <v>2018</v>
      </c>
      <c r="B15" s="60">
        <v>197135540.85729399</v>
      </c>
      <c r="C15" s="60">
        <v>251138568.098313</v>
      </c>
      <c r="D15" s="60">
        <v>308663308.17504501</v>
      </c>
      <c r="E15" s="60">
        <v>170928589.86531499</v>
      </c>
      <c r="F15" s="60">
        <v>151524796.487261</v>
      </c>
      <c r="G15" s="60">
        <v>155578979.27193201</v>
      </c>
      <c r="K15" s="1"/>
      <c r="L15" s="1"/>
      <c r="N15" s="1"/>
      <c r="O15" s="1"/>
      <c r="Q15" s="1"/>
      <c r="R15" s="1"/>
    </row>
    <row r="16" spans="1:18" ht="15" customHeight="1" x14ac:dyDescent="0.2">
      <c r="A16" s="61">
        <v>2019</v>
      </c>
      <c r="B16" s="58">
        <v>200209721.38961199</v>
      </c>
      <c r="C16" s="58">
        <v>252437910.571381</v>
      </c>
      <c r="D16" s="58">
        <v>336895494.78026801</v>
      </c>
      <c r="E16" s="58">
        <v>156818585.59338799</v>
      </c>
      <c r="F16" s="58">
        <v>137599565.33410299</v>
      </c>
      <c r="G16" s="58">
        <v>166589038.82133901</v>
      </c>
      <c r="K16" s="1"/>
      <c r="L16" s="1"/>
      <c r="N16" s="1"/>
      <c r="O16" s="1"/>
      <c r="Q16" s="1"/>
      <c r="R16" s="1"/>
    </row>
    <row r="17" spans="1:8" ht="15" x14ac:dyDescent="0.2">
      <c r="A17" s="61">
        <v>2020</v>
      </c>
      <c r="B17" s="60">
        <v>215227326.895796</v>
      </c>
      <c r="C17" s="60">
        <v>248899863.24405301</v>
      </c>
      <c r="D17" s="60">
        <v>362034397.87384999</v>
      </c>
      <c r="E17" s="60">
        <v>150285434.11956501</v>
      </c>
      <c r="F17" s="60">
        <v>128957782.485606</v>
      </c>
      <c r="G17" s="60">
        <v>518569529.02088797</v>
      </c>
    </row>
    <row r="18" spans="1:8" ht="15" x14ac:dyDescent="0.2">
      <c r="A18" s="61">
        <v>2021</v>
      </c>
      <c r="B18" s="58">
        <v>232098683.22593701</v>
      </c>
      <c r="C18" s="58">
        <v>263782675.86172301</v>
      </c>
      <c r="D18" s="58">
        <v>397516169.78663498</v>
      </c>
      <c r="E18" s="58">
        <v>166441566.49483001</v>
      </c>
      <c r="F18" s="58">
        <v>128229959.511923</v>
      </c>
      <c r="G18" s="58">
        <v>178394606.89653799</v>
      </c>
    </row>
    <row r="19" spans="1:8" ht="15" x14ac:dyDescent="0.2">
      <c r="A19" s="61">
        <v>2022</v>
      </c>
      <c r="B19" s="60">
        <v>266819110.953109</v>
      </c>
      <c r="C19" s="60">
        <v>297742488.86839497</v>
      </c>
      <c r="D19" s="60">
        <v>440987445.87669897</v>
      </c>
      <c r="E19" s="60">
        <v>179548626.66852301</v>
      </c>
      <c r="F19" s="60">
        <v>163045341.40304801</v>
      </c>
      <c r="G19" s="60">
        <v>204810017.876654</v>
      </c>
    </row>
    <row r="20" spans="1:8" x14ac:dyDescent="0.2">
      <c r="B20" s="38"/>
    </row>
    <row r="21" spans="1:8" x14ac:dyDescent="0.2">
      <c r="B21" s="2"/>
      <c r="C21" s="2"/>
      <c r="E21" s="11"/>
      <c r="F21" s="11"/>
      <c r="G21" s="11"/>
    </row>
    <row r="22" spans="1:8" x14ac:dyDescent="0.2">
      <c r="B22" s="2"/>
      <c r="C22" s="2"/>
      <c r="E22" s="11"/>
      <c r="F22" s="11"/>
      <c r="G22" s="11"/>
    </row>
    <row r="23" spans="1:8" x14ac:dyDescent="0.2">
      <c r="A23" t="s">
        <v>165</v>
      </c>
      <c r="B23" s="2"/>
      <c r="C23" s="2"/>
      <c r="E23" s="11"/>
      <c r="F23" s="11"/>
      <c r="G23" s="11"/>
      <c r="H23" s="6"/>
    </row>
    <row r="24" spans="1:8" x14ac:dyDescent="0.2">
      <c r="B24" s="2"/>
      <c r="C24" s="2"/>
      <c r="E24" s="11"/>
      <c r="F24" s="11"/>
      <c r="G24" s="11"/>
      <c r="H24" s="6"/>
    </row>
    <row r="25" spans="1:8" x14ac:dyDescent="0.2">
      <c r="B25" s="2"/>
      <c r="C25" s="2"/>
      <c r="E25" s="11"/>
      <c r="F25" s="11"/>
      <c r="G25" s="11"/>
      <c r="H25" s="6"/>
    </row>
    <row r="26" spans="1:8" x14ac:dyDescent="0.2">
      <c r="B26" s="2"/>
      <c r="C26" s="2"/>
      <c r="E26" s="11"/>
      <c r="F26" s="11"/>
      <c r="G26" s="11"/>
      <c r="H26" s="6"/>
    </row>
    <row r="27" spans="1:8" x14ac:dyDescent="0.2">
      <c r="B27" s="2"/>
      <c r="C27" s="2"/>
      <c r="E27" s="11"/>
      <c r="F27" s="11"/>
      <c r="G27" s="11"/>
      <c r="H27" s="6"/>
    </row>
    <row r="28" spans="1:8" x14ac:dyDescent="0.2">
      <c r="B28" s="2"/>
      <c r="C28" s="2"/>
      <c r="E28" s="11"/>
      <c r="F28" s="11"/>
      <c r="G28" s="11"/>
      <c r="H28" s="6"/>
    </row>
    <row r="29" spans="1:8" x14ac:dyDescent="0.2">
      <c r="B29" s="2"/>
      <c r="C29" s="2"/>
      <c r="E29" s="11"/>
      <c r="F29" s="11"/>
      <c r="G29" s="11"/>
      <c r="H29" s="6"/>
    </row>
    <row r="30" spans="1:8" x14ac:dyDescent="0.2">
      <c r="B30" s="2"/>
      <c r="C30" s="2"/>
      <c r="E30" s="11"/>
      <c r="F30" s="11"/>
      <c r="G30" s="11"/>
      <c r="H30" s="6"/>
    </row>
    <row r="31" spans="1:8" x14ac:dyDescent="0.2">
      <c r="B31" s="2"/>
      <c r="C31" s="2"/>
      <c r="E31" s="11"/>
      <c r="F31" s="11"/>
      <c r="G31" s="11"/>
      <c r="H31" s="6"/>
    </row>
    <row r="32" spans="1:8" x14ac:dyDescent="0.2">
      <c r="B32" s="2"/>
      <c r="C32" s="2"/>
      <c r="E32" s="11"/>
      <c r="F32" s="11"/>
      <c r="G32" s="11"/>
      <c r="H32" s="6"/>
    </row>
    <row r="33" spans="2:8" x14ac:dyDescent="0.2">
      <c r="E33" s="11"/>
      <c r="F33" s="11"/>
      <c r="G33" s="11"/>
      <c r="H33" s="6"/>
    </row>
    <row r="34" spans="2:8" x14ac:dyDescent="0.2">
      <c r="E34" s="11"/>
      <c r="F34" s="11"/>
      <c r="G34" s="11"/>
      <c r="H34" s="6"/>
    </row>
    <row r="35" spans="2:8" x14ac:dyDescent="0.2">
      <c r="E35" s="11"/>
      <c r="F35" s="11"/>
      <c r="G35" s="11"/>
      <c r="H35" s="6"/>
    </row>
    <row r="36" spans="2:8" x14ac:dyDescent="0.2">
      <c r="E36" s="11"/>
      <c r="F36" s="11"/>
      <c r="G36" s="11"/>
      <c r="H36" s="6"/>
    </row>
    <row r="44" spans="2:8" x14ac:dyDescent="0.2">
      <c r="B44" s="2"/>
      <c r="D44" s="6"/>
    </row>
    <row r="45" spans="2:8" x14ac:dyDescent="0.2">
      <c r="D45" s="6"/>
    </row>
    <row r="46" spans="2:8" x14ac:dyDescent="0.2">
      <c r="D46" s="6"/>
    </row>
    <row r="47" spans="2:8" x14ac:dyDescent="0.2">
      <c r="D47" s="6"/>
    </row>
    <row r="48" spans="2:8" x14ac:dyDescent="0.2">
      <c r="D48" s="6"/>
    </row>
    <row r="49" spans="2:4" x14ac:dyDescent="0.2">
      <c r="D49" s="6"/>
    </row>
    <row r="50" spans="2:4" x14ac:dyDescent="0.2">
      <c r="D50" s="6"/>
    </row>
    <row r="51" spans="2:4" x14ac:dyDescent="0.2">
      <c r="B51" s="6"/>
      <c r="C51" s="6"/>
    </row>
    <row r="52" spans="2:4" x14ac:dyDescent="0.2">
      <c r="B52" s="6"/>
      <c r="C52" s="6"/>
    </row>
    <row r="53" spans="2:4" x14ac:dyDescent="0.2">
      <c r="B53" s="6"/>
      <c r="C53" s="6"/>
    </row>
    <row r="54" spans="2:4" x14ac:dyDescent="0.2">
      <c r="B54" s="6"/>
      <c r="C54" s="6"/>
    </row>
    <row r="55" spans="2:4" x14ac:dyDescent="0.2">
      <c r="B55" s="6"/>
    </row>
  </sheetData>
  <mergeCells count="3">
    <mergeCell ref="B3:G3"/>
    <mergeCell ref="B4:D4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M30"/>
  <sheetViews>
    <sheetView zoomScaleNormal="100" workbookViewId="0">
      <selection activeCell="C31" sqref="C31"/>
    </sheetView>
  </sheetViews>
  <sheetFormatPr defaultRowHeight="14.25" x14ac:dyDescent="0.2"/>
  <cols>
    <col min="1" max="1" width="40.44140625" customWidth="1"/>
    <col min="2" max="2" width="9.21875" bestFit="1" customWidth="1"/>
    <col min="3" max="3" width="12.21875" bestFit="1" customWidth="1"/>
    <col min="4" max="5" width="11" bestFit="1" customWidth="1"/>
    <col min="7" max="7" width="20.6640625" bestFit="1" customWidth="1"/>
    <col min="8" max="9" width="11" bestFit="1" customWidth="1"/>
    <col min="10" max="10" width="32" customWidth="1"/>
    <col min="12" max="12" width="12" bestFit="1" customWidth="1"/>
    <col min="13" max="13" width="10.88671875" bestFit="1" customWidth="1"/>
  </cols>
  <sheetData>
    <row r="3" spans="1:13" ht="24.95" customHeight="1" x14ac:dyDescent="0.2">
      <c r="A3" s="125" t="s">
        <v>233</v>
      </c>
      <c r="B3" s="125"/>
      <c r="C3" s="125"/>
      <c r="D3" s="125"/>
      <c r="E3" s="125"/>
      <c r="G3" s="125" t="s">
        <v>233</v>
      </c>
      <c r="H3" s="125"/>
      <c r="I3" s="125"/>
      <c r="J3" s="125"/>
    </row>
    <row r="4" spans="1:13" ht="20.100000000000001" customHeight="1" x14ac:dyDescent="0.2">
      <c r="A4" s="24" t="s">
        <v>74</v>
      </c>
      <c r="B4" s="24" t="s">
        <v>73</v>
      </c>
      <c r="C4" s="24" t="s">
        <v>71</v>
      </c>
      <c r="D4" s="24">
        <v>2021</v>
      </c>
      <c r="E4" s="24">
        <v>2022</v>
      </c>
      <c r="G4" s="24" t="s">
        <v>99</v>
      </c>
      <c r="H4" s="24">
        <v>2021</v>
      </c>
      <c r="I4" s="24">
        <v>2022</v>
      </c>
      <c r="J4" s="24" t="s">
        <v>100</v>
      </c>
    </row>
    <row r="5" spans="1:13" x14ac:dyDescent="0.2">
      <c r="A5" s="78" t="s">
        <v>76</v>
      </c>
      <c r="B5" s="58" t="s">
        <v>75</v>
      </c>
      <c r="C5" s="58">
        <v>1</v>
      </c>
      <c r="D5" s="58">
        <v>1072815040.123868</v>
      </c>
      <c r="E5" s="58">
        <v>1276834601.3979776</v>
      </c>
      <c r="G5" s="131" t="s">
        <v>75</v>
      </c>
      <c r="H5" s="132"/>
      <c r="I5" s="132"/>
      <c r="J5" s="133"/>
    </row>
    <row r="6" spans="1:13" x14ac:dyDescent="0.2">
      <c r="A6" s="79" t="s">
        <v>77</v>
      </c>
      <c r="B6" s="60" t="s">
        <v>75</v>
      </c>
      <c r="C6" s="60">
        <v>2</v>
      </c>
      <c r="D6" s="60">
        <v>537228844.68980801</v>
      </c>
      <c r="E6" s="60">
        <v>621092933.02406001</v>
      </c>
      <c r="G6" s="79" t="s">
        <v>18</v>
      </c>
      <c r="H6" s="60">
        <f>D7</f>
        <v>1021168386.3714571</v>
      </c>
      <c r="I6" s="60">
        <f>E7</f>
        <v>1208347883.5370674</v>
      </c>
      <c r="J6" s="60" t="s">
        <v>101</v>
      </c>
    </row>
    <row r="7" spans="1:13" x14ac:dyDescent="0.2">
      <c r="A7" s="78" t="s">
        <v>78</v>
      </c>
      <c r="B7" s="58" t="s">
        <v>75</v>
      </c>
      <c r="C7" s="58">
        <v>3</v>
      </c>
      <c r="D7" s="58">
        <v>1021168386.3714571</v>
      </c>
      <c r="E7" s="58">
        <v>1208347883.5370674</v>
      </c>
      <c r="G7" s="78" t="s">
        <v>102</v>
      </c>
      <c r="H7" s="58">
        <f>D9</f>
        <v>31669293.264052998</v>
      </c>
      <c r="I7" s="58">
        <f>E9</f>
        <v>36819740.486243002</v>
      </c>
      <c r="J7" s="58" t="s">
        <v>252</v>
      </c>
    </row>
    <row r="8" spans="1:13" x14ac:dyDescent="0.2">
      <c r="A8" s="79" t="s">
        <v>79</v>
      </c>
      <c r="B8" s="60" t="s">
        <v>75</v>
      </c>
      <c r="C8" s="60">
        <v>4</v>
      </c>
      <c r="D8" s="60">
        <v>507920584.72340113</v>
      </c>
      <c r="E8" s="60">
        <v>588775254.06805503</v>
      </c>
      <c r="G8" s="79" t="s">
        <v>103</v>
      </c>
      <c r="H8" s="60">
        <f>D11</f>
        <v>5327479.5204490004</v>
      </c>
      <c r="I8" s="60">
        <f>E11</f>
        <v>6969287.4215440014</v>
      </c>
      <c r="J8" s="60" t="s">
        <v>253</v>
      </c>
    </row>
    <row r="9" spans="1:13" x14ac:dyDescent="0.2">
      <c r="A9" s="78" t="s">
        <v>80</v>
      </c>
      <c r="B9" s="58" t="s">
        <v>75</v>
      </c>
      <c r="C9" s="58">
        <v>5</v>
      </c>
      <c r="D9" s="58">
        <v>31669293.264052998</v>
      </c>
      <c r="E9" s="58">
        <v>36819740.486243002</v>
      </c>
      <c r="G9" s="131" t="s">
        <v>104</v>
      </c>
      <c r="H9" s="132"/>
      <c r="I9" s="132"/>
      <c r="J9" s="133"/>
    </row>
    <row r="10" spans="1:13" x14ac:dyDescent="0.2">
      <c r="A10" s="79" t="s">
        <v>81</v>
      </c>
      <c r="B10" s="60" t="s">
        <v>75</v>
      </c>
      <c r="C10" s="60">
        <v>6</v>
      </c>
      <c r="D10" s="60">
        <v>120591863.63680801</v>
      </c>
      <c r="E10" s="60">
        <v>137265396.04517505</v>
      </c>
      <c r="G10" s="79" t="s">
        <v>105</v>
      </c>
      <c r="H10" s="60">
        <f>D14+D18+D19+D20</f>
        <v>847154214.81650615</v>
      </c>
      <c r="I10" s="60">
        <f>E14+E18+E19+E20</f>
        <v>804821344.28512001</v>
      </c>
      <c r="J10" s="60" t="s">
        <v>115</v>
      </c>
    </row>
    <row r="11" spans="1:13" x14ac:dyDescent="0.2">
      <c r="A11" s="78" t="s">
        <v>82</v>
      </c>
      <c r="B11" s="58" t="s">
        <v>75</v>
      </c>
      <c r="C11" s="58">
        <v>7</v>
      </c>
      <c r="D11" s="58">
        <v>5327479.5204490004</v>
      </c>
      <c r="E11" s="58">
        <v>6969287.4215440014</v>
      </c>
      <c r="G11" s="78" t="s">
        <v>106</v>
      </c>
      <c r="H11" s="58">
        <f>(D7-D8-D10)-(D14-D15)</f>
        <v>88311481.798208833</v>
      </c>
      <c r="I11" s="58">
        <f>(E7-E8-E10)-(E14-E15)</f>
        <v>242451682.02928439</v>
      </c>
      <c r="J11" s="58" t="s">
        <v>254</v>
      </c>
      <c r="M11" s="6"/>
    </row>
    <row r="12" spans="1:13" x14ac:dyDescent="0.2">
      <c r="A12" s="79" t="s">
        <v>83</v>
      </c>
      <c r="B12" s="60" t="s">
        <v>75</v>
      </c>
      <c r="C12" s="60">
        <v>8</v>
      </c>
      <c r="D12" s="60">
        <v>157588638.44150698</v>
      </c>
      <c r="E12" s="60">
        <v>181054425.93307203</v>
      </c>
      <c r="G12" s="79" t="s">
        <v>107</v>
      </c>
      <c r="H12" s="60">
        <f>D23</f>
        <v>8291275.4915919974</v>
      </c>
      <c r="I12" s="60">
        <f>E23</f>
        <v>10816568.71649</v>
      </c>
      <c r="J12" s="60" t="s">
        <v>116</v>
      </c>
    </row>
    <row r="13" spans="1:13" x14ac:dyDescent="0.2">
      <c r="A13" s="78" t="s">
        <v>84</v>
      </c>
      <c r="B13" s="58" t="s">
        <v>75</v>
      </c>
      <c r="C13" s="58">
        <v>9</v>
      </c>
      <c r="D13" s="58">
        <v>665509224.14509487</v>
      </c>
      <c r="E13" s="58">
        <v>769829676.00113654</v>
      </c>
      <c r="G13" s="78" t="s">
        <v>108</v>
      </c>
      <c r="H13" s="58">
        <f>D22</f>
        <v>16096053.562033998</v>
      </c>
      <c r="I13" s="58">
        <f>E22</f>
        <v>17768866.330829006</v>
      </c>
      <c r="J13" s="58" t="s">
        <v>117</v>
      </c>
    </row>
    <row r="14" spans="1:13" x14ac:dyDescent="0.2">
      <c r="A14" s="79" t="s">
        <v>86</v>
      </c>
      <c r="B14" s="60" t="s">
        <v>85</v>
      </c>
      <c r="C14" s="60">
        <v>10</v>
      </c>
      <c r="D14" s="60">
        <v>560301366.1134901</v>
      </c>
      <c r="E14" s="60">
        <v>463550382.27224994</v>
      </c>
      <c r="G14" s="79" t="s">
        <v>109</v>
      </c>
      <c r="H14" s="79"/>
      <c r="I14" s="60"/>
      <c r="J14" s="60"/>
    </row>
    <row r="15" spans="1:13" x14ac:dyDescent="0.2">
      <c r="A15" s="78" t="s">
        <v>87</v>
      </c>
      <c r="B15" s="58" t="s">
        <v>85</v>
      </c>
      <c r="C15" s="58">
        <v>11</v>
      </c>
      <c r="D15" s="58">
        <v>255956909.90045097</v>
      </c>
      <c r="E15" s="58">
        <v>223694830.87769702</v>
      </c>
      <c r="G15" s="78" t="s">
        <v>109</v>
      </c>
      <c r="H15" s="58">
        <f>SUM(H6:H8)-SUM(H10:H13)</f>
        <v>98312133.487618089</v>
      </c>
      <c r="I15" s="58">
        <f>SUM(I6:I8)-SUM(I10:I13)</f>
        <v>176278450.08313107</v>
      </c>
      <c r="J15" s="58" t="s">
        <v>110</v>
      </c>
    </row>
    <row r="16" spans="1:13" x14ac:dyDescent="0.2">
      <c r="A16" s="79" t="s">
        <v>88</v>
      </c>
      <c r="B16" s="60" t="s">
        <v>85</v>
      </c>
      <c r="C16" s="60">
        <v>12</v>
      </c>
      <c r="D16" s="60">
        <v>517162190.74564481</v>
      </c>
      <c r="E16" s="60">
        <v>492392159.19539386</v>
      </c>
      <c r="G16" s="13"/>
      <c r="H16" s="13"/>
      <c r="I16" s="13"/>
      <c r="J16" s="13"/>
      <c r="L16" s="1"/>
    </row>
    <row r="17" spans="1:12" x14ac:dyDescent="0.2">
      <c r="A17" s="78" t="s">
        <v>89</v>
      </c>
      <c r="B17" s="58" t="s">
        <v>85</v>
      </c>
      <c r="C17" s="58">
        <v>13</v>
      </c>
      <c r="D17" s="58">
        <v>276604904.79259312</v>
      </c>
      <c r="E17" s="58">
        <v>243992178.35628489</v>
      </c>
      <c r="G17" s="13"/>
      <c r="H17" s="13"/>
      <c r="I17" s="13"/>
      <c r="J17" s="13"/>
      <c r="L17" s="3"/>
    </row>
    <row r="18" spans="1:12" ht="15" customHeight="1" x14ac:dyDescent="0.2">
      <c r="A18" s="79" t="s">
        <v>90</v>
      </c>
      <c r="B18" s="60" t="s">
        <v>85</v>
      </c>
      <c r="C18" s="60">
        <v>14</v>
      </c>
      <c r="D18" s="60">
        <v>149111086.55477601</v>
      </c>
      <c r="E18" s="60">
        <v>174360484.73843008</v>
      </c>
      <c r="G18" s="125" t="s">
        <v>233</v>
      </c>
      <c r="H18" s="125"/>
      <c r="I18" s="125"/>
      <c r="J18" s="125"/>
    </row>
    <row r="19" spans="1:12" x14ac:dyDescent="0.2">
      <c r="A19" s="78" t="s">
        <v>91</v>
      </c>
      <c r="B19" s="58" t="s">
        <v>85</v>
      </c>
      <c r="C19" s="58">
        <v>15</v>
      </c>
      <c r="D19" s="58">
        <v>108561219.497364</v>
      </c>
      <c r="E19" s="58">
        <v>127927977.857439</v>
      </c>
      <c r="G19" s="24" t="s">
        <v>99</v>
      </c>
      <c r="H19" s="24">
        <v>2021</v>
      </c>
      <c r="I19" s="24">
        <v>2022</v>
      </c>
      <c r="J19" s="24" t="s">
        <v>100</v>
      </c>
    </row>
    <row r="20" spans="1:12" x14ac:dyDescent="0.2">
      <c r="A20" s="79" t="s">
        <v>92</v>
      </c>
      <c r="B20" s="60" t="s">
        <v>85</v>
      </c>
      <c r="C20" s="60">
        <v>16</v>
      </c>
      <c r="D20" s="60">
        <v>29180542.650876004</v>
      </c>
      <c r="E20" s="60">
        <v>38982499.417001009</v>
      </c>
      <c r="G20" s="78" t="s">
        <v>104</v>
      </c>
      <c r="H20" s="78"/>
      <c r="I20" s="58"/>
      <c r="J20" s="58"/>
    </row>
    <row r="21" spans="1:12" x14ac:dyDescent="0.2">
      <c r="A21" s="78" t="s">
        <v>93</v>
      </c>
      <c r="B21" s="58" t="s">
        <v>85</v>
      </c>
      <c r="C21" s="58">
        <v>17</v>
      </c>
      <c r="D21" s="58">
        <v>542809763.5805552</v>
      </c>
      <c r="E21" s="58">
        <v>564965793.900895</v>
      </c>
      <c r="G21" s="79" t="s">
        <v>86</v>
      </c>
      <c r="H21" s="60">
        <f>D14</f>
        <v>560301366.1134901</v>
      </c>
      <c r="I21" s="60">
        <f>E14</f>
        <v>463550382.27224994</v>
      </c>
      <c r="J21" s="60" t="s">
        <v>118</v>
      </c>
    </row>
    <row r="22" spans="1:12" x14ac:dyDescent="0.2">
      <c r="A22" s="79" t="s">
        <v>94</v>
      </c>
      <c r="B22" s="60" t="s">
        <v>85</v>
      </c>
      <c r="C22" s="60">
        <v>18</v>
      </c>
      <c r="D22" s="60">
        <v>16096053.562033998</v>
      </c>
      <c r="E22" s="60">
        <v>17768866.330829006</v>
      </c>
      <c r="G22" s="78" t="s">
        <v>90</v>
      </c>
      <c r="H22" s="58">
        <f t="shared" ref="H22:I24" si="0">D18</f>
        <v>149111086.55477601</v>
      </c>
      <c r="I22" s="58">
        <f t="shared" si="0"/>
        <v>174360484.73843008</v>
      </c>
      <c r="J22" s="58" t="s">
        <v>120</v>
      </c>
    </row>
    <row r="23" spans="1:12" x14ac:dyDescent="0.2">
      <c r="A23" s="78" t="s">
        <v>95</v>
      </c>
      <c r="B23" s="58" t="s">
        <v>85</v>
      </c>
      <c r="C23" s="58">
        <v>19</v>
      </c>
      <c r="D23" s="58">
        <v>8291275.4915919974</v>
      </c>
      <c r="E23" s="58">
        <v>10816568.71649</v>
      </c>
      <c r="G23" s="79" t="s">
        <v>91</v>
      </c>
      <c r="H23" s="60">
        <f t="shared" si="0"/>
        <v>108561219.497364</v>
      </c>
      <c r="I23" s="60">
        <f t="shared" si="0"/>
        <v>127927977.857439</v>
      </c>
      <c r="J23" s="60" t="s">
        <v>111</v>
      </c>
    </row>
    <row r="24" spans="1:12" x14ac:dyDescent="0.2">
      <c r="A24" s="79" t="s">
        <v>96</v>
      </c>
      <c r="B24" s="60" t="s">
        <v>85</v>
      </c>
      <c r="C24" s="60">
        <v>20</v>
      </c>
      <c r="D24" s="60">
        <v>24387330.033629</v>
      </c>
      <c r="E24" s="60">
        <v>28585435.047323003</v>
      </c>
      <c r="G24" s="78" t="s">
        <v>92</v>
      </c>
      <c r="H24" s="58">
        <f t="shared" si="0"/>
        <v>29180542.650876004</v>
      </c>
      <c r="I24" s="58">
        <f t="shared" si="0"/>
        <v>38982499.417001009</v>
      </c>
      <c r="J24" s="58" t="s">
        <v>119</v>
      </c>
    </row>
    <row r="25" spans="1:12" x14ac:dyDescent="0.2">
      <c r="A25" s="78" t="s">
        <v>97</v>
      </c>
      <c r="B25" s="58" t="s">
        <v>85</v>
      </c>
      <c r="C25" s="58">
        <v>21</v>
      </c>
      <c r="D25" s="58">
        <v>85702683.792235002</v>
      </c>
      <c r="E25" s="58">
        <v>161074852.19233793</v>
      </c>
      <c r="G25" s="128" t="s">
        <v>112</v>
      </c>
      <c r="H25" s="129"/>
      <c r="I25" s="129"/>
      <c r="J25" s="130"/>
    </row>
    <row r="26" spans="1:12" x14ac:dyDescent="0.2">
      <c r="A26" s="79" t="s">
        <v>98</v>
      </c>
      <c r="B26" s="60" t="s">
        <v>85</v>
      </c>
      <c r="C26" s="60">
        <v>22</v>
      </c>
      <c r="D26" s="60">
        <v>98357129.533020005</v>
      </c>
      <c r="E26" s="60">
        <v>176278443.06280994</v>
      </c>
      <c r="G26" s="78" t="s">
        <v>113</v>
      </c>
      <c r="H26" s="58">
        <f>SUM(H21:H24)</f>
        <v>847154214.81650615</v>
      </c>
      <c r="I26" s="58">
        <f>SUM(I21:I24)</f>
        <v>804821344.28512001</v>
      </c>
      <c r="J26" s="58" t="s">
        <v>114</v>
      </c>
    </row>
    <row r="30" spans="1:12" x14ac:dyDescent="0.2">
      <c r="A30" t="s">
        <v>232</v>
      </c>
    </row>
  </sheetData>
  <mergeCells count="6">
    <mergeCell ref="G25:J25"/>
    <mergeCell ref="G3:J3"/>
    <mergeCell ref="G18:J18"/>
    <mergeCell ref="A3:E3"/>
    <mergeCell ref="G5:J5"/>
    <mergeCell ref="G9:J9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J30"/>
  <sheetViews>
    <sheetView zoomScaleNormal="100" workbookViewId="0">
      <selection activeCell="F31" sqref="F31"/>
    </sheetView>
  </sheetViews>
  <sheetFormatPr defaultRowHeight="14.25" x14ac:dyDescent="0.2"/>
  <cols>
    <col min="1" max="1" width="40.44140625" customWidth="1"/>
    <col min="2" max="2" width="13.21875" customWidth="1"/>
    <col min="3" max="3" width="12.21875" bestFit="1" customWidth="1"/>
    <col min="4" max="4" width="19.44140625" customWidth="1"/>
    <col min="6" max="8" width="32" customWidth="1"/>
    <col min="10" max="10" width="12" bestFit="1" customWidth="1"/>
  </cols>
  <sheetData>
    <row r="3" spans="1:10" ht="24.95" customHeight="1" x14ac:dyDescent="0.2">
      <c r="A3" s="125" t="s">
        <v>154</v>
      </c>
      <c r="B3" s="125"/>
      <c r="C3" s="125"/>
      <c r="D3" s="125"/>
      <c r="F3" s="125" t="s">
        <v>154</v>
      </c>
      <c r="G3" s="125"/>
      <c r="H3" s="125"/>
    </row>
    <row r="4" spans="1:10" ht="20.100000000000001" customHeight="1" x14ac:dyDescent="0.2">
      <c r="A4" s="24" t="s">
        <v>74</v>
      </c>
      <c r="B4" s="24" t="s">
        <v>73</v>
      </c>
      <c r="C4" s="24" t="s">
        <v>71</v>
      </c>
      <c r="D4" s="24" t="s">
        <v>72</v>
      </c>
      <c r="F4" s="24" t="s">
        <v>99</v>
      </c>
      <c r="G4" s="24" t="s">
        <v>72</v>
      </c>
      <c r="H4" s="24" t="s">
        <v>100</v>
      </c>
    </row>
    <row r="5" spans="1:10" x14ac:dyDescent="0.2">
      <c r="A5" s="78" t="s">
        <v>76</v>
      </c>
      <c r="B5" s="58" t="s">
        <v>75</v>
      </c>
      <c r="C5" s="58">
        <v>1</v>
      </c>
      <c r="D5" s="58">
        <v>11394736546.1217</v>
      </c>
      <c r="F5" s="131" t="s">
        <v>75</v>
      </c>
      <c r="G5" s="132"/>
      <c r="H5" s="133"/>
    </row>
    <row r="6" spans="1:10" x14ac:dyDescent="0.2">
      <c r="A6" s="79" t="s">
        <v>77</v>
      </c>
      <c r="B6" s="60" t="s">
        <v>75</v>
      </c>
      <c r="C6" s="60">
        <v>2</v>
      </c>
      <c r="D6" s="60">
        <v>6683993923.7066097</v>
      </c>
      <c r="F6" s="79" t="s">
        <v>18</v>
      </c>
      <c r="G6" s="60">
        <f>D7</f>
        <v>11246717823.034901</v>
      </c>
      <c r="H6" s="60" t="s">
        <v>101</v>
      </c>
      <c r="J6" s="2"/>
    </row>
    <row r="7" spans="1:10" x14ac:dyDescent="0.2">
      <c r="A7" s="78" t="s">
        <v>78</v>
      </c>
      <c r="B7" s="58" t="s">
        <v>75</v>
      </c>
      <c r="C7" s="58">
        <v>3</v>
      </c>
      <c r="D7" s="58">
        <v>11246717823.034901</v>
      </c>
      <c r="F7" s="78" t="s">
        <v>102</v>
      </c>
      <c r="G7" s="58">
        <f>D9</f>
        <v>631056695.10414302</v>
      </c>
      <c r="H7" s="58" t="s">
        <v>252</v>
      </c>
      <c r="J7" s="2"/>
    </row>
    <row r="8" spans="1:10" x14ac:dyDescent="0.2">
      <c r="A8" s="79" t="s">
        <v>79</v>
      </c>
      <c r="B8" s="60" t="s">
        <v>75</v>
      </c>
      <c r="C8" s="60">
        <v>4</v>
      </c>
      <c r="D8" s="60">
        <v>6656477018.9377699</v>
      </c>
      <c r="F8" s="79" t="s">
        <v>103</v>
      </c>
      <c r="G8" s="60">
        <f>D11</f>
        <v>73026096.139682993</v>
      </c>
      <c r="H8" s="60" t="s">
        <v>253</v>
      </c>
      <c r="J8" s="2"/>
    </row>
    <row r="9" spans="1:10" x14ac:dyDescent="0.2">
      <c r="A9" s="78" t="s">
        <v>80</v>
      </c>
      <c r="B9" s="58" t="s">
        <v>75</v>
      </c>
      <c r="C9" s="58">
        <v>5</v>
      </c>
      <c r="D9" s="58">
        <v>631056695.10414302</v>
      </c>
      <c r="F9" s="131" t="s">
        <v>104</v>
      </c>
      <c r="G9" s="132"/>
      <c r="H9" s="133"/>
    </row>
    <row r="10" spans="1:10" x14ac:dyDescent="0.2">
      <c r="A10" s="79" t="s">
        <v>81</v>
      </c>
      <c r="B10" s="60" t="s">
        <v>75</v>
      </c>
      <c r="C10" s="60">
        <v>6</v>
      </c>
      <c r="D10" s="60">
        <v>913781962.21222794</v>
      </c>
      <c r="F10" s="79" t="s">
        <v>105</v>
      </c>
      <c r="G10" s="60">
        <f>D14+D18+D19+D20</f>
        <v>10897414834.19442</v>
      </c>
      <c r="H10" s="60" t="s">
        <v>115</v>
      </c>
      <c r="J10" s="2"/>
    </row>
    <row r="11" spans="1:10" x14ac:dyDescent="0.2">
      <c r="A11" s="78" t="s">
        <v>82</v>
      </c>
      <c r="B11" s="58" t="s">
        <v>75</v>
      </c>
      <c r="C11" s="58">
        <v>7</v>
      </c>
      <c r="D11" s="58">
        <v>73026096.139682993</v>
      </c>
      <c r="F11" s="78" t="s">
        <v>106</v>
      </c>
      <c r="G11" s="58">
        <f>(D7-D8-D10)-(D14-D15)</f>
        <v>809298758.7458334</v>
      </c>
      <c r="H11" s="100" t="s">
        <v>254</v>
      </c>
      <c r="J11" s="2"/>
    </row>
    <row r="12" spans="1:10" x14ac:dyDescent="0.2">
      <c r="A12" s="79" t="s">
        <v>83</v>
      </c>
      <c r="B12" s="60" t="s">
        <v>75</v>
      </c>
      <c r="C12" s="60">
        <v>8</v>
      </c>
      <c r="D12" s="60">
        <v>1617838004.9324701</v>
      </c>
      <c r="F12" s="79" t="s">
        <v>107</v>
      </c>
      <c r="G12" s="60">
        <f>D23</f>
        <v>83655969.493968993</v>
      </c>
      <c r="H12" s="60" t="s">
        <v>116</v>
      </c>
      <c r="J12" s="2"/>
    </row>
    <row r="13" spans="1:10" x14ac:dyDescent="0.2">
      <c r="A13" s="78" t="s">
        <v>84</v>
      </c>
      <c r="B13" s="58" t="s">
        <v>75</v>
      </c>
      <c r="C13" s="58">
        <v>9</v>
      </c>
      <c r="D13" s="58">
        <v>8258408033.0561104</v>
      </c>
      <c r="F13" s="78" t="s">
        <v>108</v>
      </c>
      <c r="G13" s="58">
        <f>D22</f>
        <v>91084514.893968001</v>
      </c>
      <c r="H13" s="58" t="s">
        <v>117</v>
      </c>
      <c r="J13" s="2"/>
    </row>
    <row r="14" spans="1:10" x14ac:dyDescent="0.2">
      <c r="A14" s="79" t="s">
        <v>86</v>
      </c>
      <c r="B14" s="60" t="s">
        <v>85</v>
      </c>
      <c r="C14" s="60">
        <v>10</v>
      </c>
      <c r="D14" s="60">
        <v>7304912197.85114</v>
      </c>
      <c r="F14" s="128" t="s">
        <v>109</v>
      </c>
      <c r="G14" s="129"/>
      <c r="H14" s="130"/>
    </row>
    <row r="15" spans="1:10" x14ac:dyDescent="0.2">
      <c r="A15" s="78" t="s">
        <v>87</v>
      </c>
      <c r="B15" s="58" t="s">
        <v>85</v>
      </c>
      <c r="C15" s="58">
        <v>11</v>
      </c>
      <c r="D15" s="58">
        <v>4437752114.7120705</v>
      </c>
      <c r="F15" s="78" t="s">
        <v>109</v>
      </c>
      <c r="G15" s="58">
        <f>SUM(G6:G8)-SUM(G10:G13)</f>
        <v>69346536.950534821</v>
      </c>
      <c r="H15" s="58" t="s">
        <v>110</v>
      </c>
    </row>
    <row r="16" spans="1:10" x14ac:dyDescent="0.2">
      <c r="A16" s="79" t="s">
        <v>88</v>
      </c>
      <c r="B16" s="60" t="s">
        <v>85</v>
      </c>
      <c r="C16" s="60">
        <v>12</v>
      </c>
      <c r="D16" s="60">
        <v>6851884528.7226896</v>
      </c>
      <c r="F16" s="13"/>
      <c r="G16" s="13"/>
      <c r="H16" s="13"/>
      <c r="J16" s="1"/>
    </row>
    <row r="17" spans="1:10" x14ac:dyDescent="0.2">
      <c r="A17" s="78" t="s">
        <v>89</v>
      </c>
      <c r="B17" s="58" t="s">
        <v>85</v>
      </c>
      <c r="C17" s="58">
        <v>13</v>
      </c>
      <c r="D17" s="58">
        <v>4892358834.4909201</v>
      </c>
      <c r="F17" s="13"/>
      <c r="G17" s="13"/>
      <c r="H17" s="13"/>
      <c r="J17" s="3"/>
    </row>
    <row r="18" spans="1:10" ht="15" customHeight="1" x14ac:dyDescent="0.2">
      <c r="A18" s="79" t="s">
        <v>90</v>
      </c>
      <c r="B18" s="60" t="s">
        <v>85</v>
      </c>
      <c r="C18" s="60">
        <v>14</v>
      </c>
      <c r="D18" s="60">
        <v>1477184785.4976001</v>
      </c>
      <c r="F18" s="125" t="s">
        <v>154</v>
      </c>
      <c r="G18" s="125"/>
      <c r="H18" s="125"/>
    </row>
    <row r="19" spans="1:10" x14ac:dyDescent="0.2">
      <c r="A19" s="78" t="s">
        <v>91</v>
      </c>
      <c r="B19" s="58" t="s">
        <v>85</v>
      </c>
      <c r="C19" s="58">
        <v>15</v>
      </c>
      <c r="D19" s="58">
        <v>1617361603.9748001</v>
      </c>
      <c r="F19" s="24" t="s">
        <v>99</v>
      </c>
      <c r="G19" s="24" t="s">
        <v>72</v>
      </c>
      <c r="H19" s="24" t="s">
        <v>100</v>
      </c>
    </row>
    <row r="20" spans="1:10" x14ac:dyDescent="0.2">
      <c r="A20" s="79" t="s">
        <v>92</v>
      </c>
      <c r="B20" s="60" t="s">
        <v>85</v>
      </c>
      <c r="C20" s="60">
        <v>16</v>
      </c>
      <c r="D20" s="60">
        <v>497956246.87088001</v>
      </c>
      <c r="F20" s="131" t="s">
        <v>104</v>
      </c>
      <c r="G20" s="132"/>
      <c r="H20" s="133"/>
    </row>
    <row r="21" spans="1:10" x14ac:dyDescent="0.2">
      <c r="A21" s="78" t="s">
        <v>93</v>
      </c>
      <c r="B21" s="58" t="s">
        <v>85</v>
      </c>
      <c r="C21" s="58">
        <v>17</v>
      </c>
      <c r="D21" s="58">
        <v>8022462520.9489298</v>
      </c>
      <c r="F21" s="79" t="s">
        <v>86</v>
      </c>
      <c r="G21" s="60">
        <f>D14</f>
        <v>7304912197.85114</v>
      </c>
      <c r="H21" s="60" t="s">
        <v>118</v>
      </c>
      <c r="J21" s="2"/>
    </row>
    <row r="22" spans="1:10" x14ac:dyDescent="0.2">
      <c r="A22" s="79" t="s">
        <v>94</v>
      </c>
      <c r="B22" s="60" t="s">
        <v>85</v>
      </c>
      <c r="C22" s="60">
        <v>18</v>
      </c>
      <c r="D22" s="60">
        <v>91084514.893968001</v>
      </c>
      <c r="F22" s="78" t="s">
        <v>90</v>
      </c>
      <c r="G22" s="58">
        <f>D18</f>
        <v>1477184785.4976001</v>
      </c>
      <c r="H22" s="58" t="s">
        <v>120</v>
      </c>
      <c r="J22" s="2"/>
    </row>
    <row r="23" spans="1:10" x14ac:dyDescent="0.2">
      <c r="A23" s="78" t="s">
        <v>95</v>
      </c>
      <c r="B23" s="58" t="s">
        <v>85</v>
      </c>
      <c r="C23" s="58">
        <v>19</v>
      </c>
      <c r="D23" s="58">
        <v>83655969.493968993</v>
      </c>
      <c r="F23" s="79" t="s">
        <v>91</v>
      </c>
      <c r="G23" s="60">
        <f>D19</f>
        <v>1617361603.9748001</v>
      </c>
      <c r="H23" s="60" t="s">
        <v>111</v>
      </c>
      <c r="J23" s="2"/>
    </row>
    <row r="24" spans="1:10" x14ac:dyDescent="0.2">
      <c r="A24" s="79" t="s">
        <v>96</v>
      </c>
      <c r="B24" s="60" t="s">
        <v>85</v>
      </c>
      <c r="C24" s="60">
        <v>20</v>
      </c>
      <c r="D24" s="60">
        <v>174740966.58797199</v>
      </c>
      <c r="F24" s="78" t="s">
        <v>92</v>
      </c>
      <c r="G24" s="58">
        <f>D20</f>
        <v>497956246.87088001</v>
      </c>
      <c r="H24" s="58" t="s">
        <v>119</v>
      </c>
      <c r="J24" s="2"/>
    </row>
    <row r="25" spans="1:10" x14ac:dyDescent="0.2">
      <c r="A25" s="78" t="s">
        <v>97</v>
      </c>
      <c r="B25" s="58" t="s">
        <v>85</v>
      </c>
      <c r="C25" s="58">
        <v>21</v>
      </c>
      <c r="D25" s="58">
        <v>-468137329.27465999</v>
      </c>
      <c r="F25" s="128" t="s">
        <v>112</v>
      </c>
      <c r="G25" s="129"/>
      <c r="H25" s="130"/>
    </row>
    <row r="26" spans="1:10" x14ac:dyDescent="0.2">
      <c r="A26" s="79" t="s">
        <v>98</v>
      </c>
      <c r="B26" s="60" t="s">
        <v>85</v>
      </c>
      <c r="C26" s="60">
        <v>22</v>
      </c>
      <c r="D26" s="60">
        <v>61249744.531168997</v>
      </c>
      <c r="F26" s="78" t="s">
        <v>113</v>
      </c>
      <c r="G26" s="58">
        <f>SUM(G21:G24)</f>
        <v>10897414834.19442</v>
      </c>
      <c r="H26" s="58" t="s">
        <v>114</v>
      </c>
    </row>
    <row r="30" spans="1:10" x14ac:dyDescent="0.2">
      <c r="A30" t="s">
        <v>232</v>
      </c>
    </row>
  </sheetData>
  <mergeCells count="8">
    <mergeCell ref="A3:D3"/>
    <mergeCell ref="F3:H3"/>
    <mergeCell ref="F18:H18"/>
    <mergeCell ref="F25:H25"/>
    <mergeCell ref="F20:H20"/>
    <mergeCell ref="F14:H14"/>
    <mergeCell ref="F5:H5"/>
    <mergeCell ref="F9:H9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66CEF5CB-32CA-4869-A9D8-B3F27A37A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196C66-8D36-4A8E-AB9D-3CF8F4952E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631049-9A3E-44EA-92C6-FA577AD2587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58ce1c85-a318-42ec-bc41-99a813f997e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D107741-95E7-43B9-9DD7-236C61DD283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Prem_Figure_1_4_Table_1_2</vt:lpstr>
      <vt:lpstr>Prem_Table_3</vt:lpstr>
      <vt:lpstr>Prem_Table_4</vt:lpstr>
      <vt:lpstr>Prem_Table_5</vt:lpstr>
      <vt:lpstr>Prem_Table_39_Appendix</vt:lpstr>
      <vt:lpstr>Claims_Table_6_7_8_Figure_5_6</vt:lpstr>
      <vt:lpstr>Claims_Figure_7</vt:lpstr>
      <vt:lpstr>Inc_Table_10_11</vt:lpstr>
      <vt:lpstr>Inc_Figure_9</vt:lpstr>
      <vt:lpstr>Inc_Figure_15</vt:lpstr>
      <vt:lpstr>Inc_Figure_16</vt:lpstr>
      <vt:lpstr>Sett_Table_17</vt:lpstr>
      <vt:lpstr>Sett_Table_18</vt:lpstr>
      <vt:lpstr>Sett_Table_19</vt:lpstr>
      <vt:lpstr>Sett_Table_20</vt:lpstr>
      <vt:lpstr>Sett_Table_21</vt:lpstr>
      <vt:lpstr>Sett_Figure_17</vt:lpstr>
      <vt:lpstr>Sett_Figure_18_19</vt:lpstr>
      <vt:lpstr>Sett_Figure_20</vt:lpstr>
      <vt:lpstr>Sett_Figure_21_Table22</vt:lpstr>
      <vt:lpstr>Sett_Table_23</vt:lpstr>
      <vt:lpstr>Sett_Table_25</vt:lpstr>
      <vt:lpstr>Sett_Table_27</vt:lpstr>
      <vt:lpstr>Guidelines_Figure23</vt:lpstr>
      <vt:lpstr>Guidelines__Figure_24</vt:lpstr>
      <vt:lpstr>Table31</vt:lpstr>
      <vt:lpstr>Claim_Dev_Figure_25_26_27</vt:lpstr>
      <vt:lpstr>Claim_Dev_Table_33_38</vt:lpstr>
    </vt:vector>
  </TitlesOfParts>
  <Manager/>
  <Company>Central Bank of Ireland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Steel, Allan</dc:creator>
  <cp:keywords>Public</cp:keywords>
  <dc:description/>
  <cp:lastModifiedBy>Steel, Allan</cp:lastModifiedBy>
  <cp:revision/>
  <dcterms:created xsi:type="dcterms:W3CDTF">2021-06-29T12:46:28Z</dcterms:created>
  <dcterms:modified xsi:type="dcterms:W3CDTF">2024-04-03T15:07:39Z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a87f46b1-3420-4e1d-9733-7a8a82e11a41</vt:lpwstr>
  </property>
  <property fmtid="{D5CDD505-2E9C-101B-9397-08002B2CF9AE}" pid="3" name="bjSaver">
    <vt:lpwstr>Lf3nRhR8rpU3DYe9p1UvkLcJ/bXBPqjG</vt:lpwstr>
  </property>
  <property fmtid="{D5CDD505-2E9C-101B-9397-08002B2CF9AE}" pid="4" name="ContentTypeId">
    <vt:lpwstr>0x01010024F991ABBFFA054EA465E12AB89C9489</vt:lpwstr>
  </property>
  <property fmtid="{D5CDD505-2E9C-101B-9397-08002B2CF9AE}" pid="5" name="_AdHocReviewCycleID">
    <vt:i4>1542514904</vt:i4>
  </property>
  <property fmtid="{D5CDD505-2E9C-101B-9397-08002B2CF9AE}" pid="6" name="_NewReviewCycle">
    <vt:lpwstr/>
  </property>
  <property fmtid="{D5CDD505-2E9C-101B-9397-08002B2CF9AE}" pid="7" name="_EmailSubject">
    <vt:lpwstr>NCID Liability Report 2024</vt:lpwstr>
  </property>
  <property fmtid="{D5CDD505-2E9C-101B-9397-08002B2CF9AE}" pid="8" name="_AuthorEmail">
    <vt:lpwstr>NCID@centralbank.ie</vt:lpwstr>
  </property>
  <property fmtid="{D5CDD505-2E9C-101B-9397-08002B2CF9AE}" pid="9" name="_AuthorEmailDisplayName">
    <vt:lpwstr>NCID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2" name="bjDocumentLabelXML-0">
    <vt:lpwstr>ames.com/2008/01/sie/internal/label"&gt;&lt;element uid="33ed6465-8d2f-4fab-bbbc-787e2c148707" value="" /&gt;&lt;/sisl&gt;</vt:lpwstr>
  </property>
  <property fmtid="{D5CDD505-2E9C-101B-9397-08002B2CF9AE}" pid="13" name="bjDocumentSecurityLabel">
    <vt:lpwstr>Public</vt:lpwstr>
  </property>
  <property fmtid="{D5CDD505-2E9C-101B-9397-08002B2CF9AE}" pid="14" name="bjLeftHeaderLabel-first">
    <vt:lpwstr>&amp;"Times New Roman,Regular"&amp;12&amp;K000000Central Bank of Ireland - PUBLIC</vt:lpwstr>
  </property>
  <property fmtid="{D5CDD505-2E9C-101B-9397-08002B2CF9AE}" pid="15" name="bjLeftHeaderLabel-even">
    <vt:lpwstr>&amp;"Times New Roman,Regular"&amp;12&amp;K000000Central Bank of Ireland - PUBLIC</vt:lpwstr>
  </property>
  <property fmtid="{D5CDD505-2E9C-101B-9397-08002B2CF9AE}" pid="16" name="bjLeftHeaderLabel">
    <vt:lpwstr>&amp;"Times New Roman,Regular"&amp;12&amp;K000000Central Bank of Ireland - PUBLIC</vt:lpwstr>
  </property>
  <property fmtid="{D5CDD505-2E9C-101B-9397-08002B2CF9AE}" pid="17" name="bjClsUserRVM">
    <vt:lpwstr>[]</vt:lpwstr>
  </property>
  <property fmtid="{D5CDD505-2E9C-101B-9397-08002B2CF9AE}" pid="18" name="_PreviousAdHocReviewCycleID">
    <vt:i4>1533439605</vt:i4>
  </property>
</Properties>
</file>